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6" windowWidth="19392" windowHeight="9192"/>
  </bookViews>
  <sheets>
    <sheet name="요약" sheetId="12" r:id="rId1"/>
    <sheet name="교환학생 총비용내역" sheetId="1" r:id="rId2"/>
    <sheet name="8월 지출(미국만)" sheetId="4" r:id="rId3"/>
    <sheet name="9월 지출" sheetId="5" r:id="rId4"/>
    <sheet name="10월 지출" sheetId="6" r:id="rId5"/>
    <sheet name="11월 지출" sheetId="11" r:id="rId6"/>
    <sheet name="12월 지출" sheetId="10" r:id="rId7"/>
    <sheet name="쇼핑기록" sheetId="2" r:id="rId8"/>
  </sheets>
  <calcPr calcId="125725"/>
</workbook>
</file>

<file path=xl/calcChain.xml><?xml version="1.0" encoding="utf-8"?>
<calcChain xmlns="http://schemas.openxmlformats.org/spreadsheetml/2006/main">
  <c r="G290" i="1"/>
  <c r="E73" i="10"/>
  <c r="C69"/>
  <c r="E75"/>
  <c r="E57" i="5"/>
  <c r="E58" s="1"/>
  <c r="M9" i="12"/>
  <c r="M8"/>
  <c r="M7"/>
  <c r="M6"/>
  <c r="E116" i="11"/>
  <c r="E118" s="1"/>
  <c r="C107"/>
  <c r="C112"/>
  <c r="E41" i="12"/>
  <c r="E33"/>
  <c r="E26"/>
  <c r="E20"/>
  <c r="E14"/>
  <c r="E8"/>
  <c r="G288" i="1"/>
  <c r="D287"/>
  <c r="E72" i="10"/>
  <c r="C61"/>
  <c r="E117" i="11"/>
  <c r="E115"/>
  <c r="C105"/>
  <c r="C33" i="6"/>
  <c r="C59" i="10"/>
  <c r="E39" i="6"/>
  <c r="E37"/>
  <c r="E36"/>
  <c r="C31"/>
  <c r="E31" i="4"/>
  <c r="E30"/>
  <c r="C24"/>
  <c r="E32"/>
  <c r="E56" i="5"/>
  <c r="E55"/>
  <c r="C52"/>
  <c r="E76" i="10" l="1"/>
  <c r="E34" i="4"/>
  <c r="E37" i="2" l="1"/>
  <c r="C47" i="5" l="1"/>
</calcChain>
</file>

<file path=xl/sharedStrings.xml><?xml version="1.0" encoding="utf-8"?>
<sst xmlns="http://schemas.openxmlformats.org/spreadsheetml/2006/main" count="1938" uniqueCount="823">
  <si>
    <t>월</t>
    <phoneticPr fontId="1" type="noConversion"/>
  </si>
  <si>
    <t>내용</t>
    <phoneticPr fontId="1" type="noConversion"/>
  </si>
  <si>
    <t>결제일</t>
    <phoneticPr fontId="1" type="noConversion"/>
  </si>
  <si>
    <t>지출액</t>
    <phoneticPr fontId="1" type="noConversion"/>
  </si>
  <si>
    <t>미국 교환학생 비용</t>
    <phoneticPr fontId="1" type="noConversion"/>
  </si>
  <si>
    <t>4월</t>
    <phoneticPr fontId="1" type="noConversion"/>
  </si>
  <si>
    <t>04월03일</t>
    <phoneticPr fontId="1" type="noConversion"/>
  </si>
  <si>
    <t>여권발급</t>
    <phoneticPr fontId="1" type="noConversion"/>
  </si>
  <si>
    <t>04월18일</t>
    <phoneticPr fontId="1" type="noConversion"/>
  </si>
  <si>
    <t>항공권(왕복비행기)구매</t>
    <phoneticPr fontId="1" type="noConversion"/>
  </si>
  <si>
    <t>거래처</t>
    <phoneticPr fontId="1" type="noConversion"/>
  </si>
  <si>
    <t>㈜유나이티드 트레블</t>
    <phoneticPr fontId="1" type="noConversion"/>
  </si>
  <si>
    <t>부천시청</t>
    <phoneticPr fontId="1" type="noConversion"/>
  </si>
  <si>
    <t>5월</t>
    <phoneticPr fontId="1" type="noConversion"/>
  </si>
  <si>
    <t>미국대사관 비자신청 sevis fee</t>
    <phoneticPr fontId="1" type="noConversion"/>
  </si>
  <si>
    <t>미국대사관</t>
    <phoneticPr fontId="1" type="noConversion"/>
  </si>
  <si>
    <t>05월03일</t>
    <phoneticPr fontId="1" type="noConversion"/>
  </si>
  <si>
    <t>미국대사관 비자신청 수수료</t>
    <phoneticPr fontId="1" type="noConversion"/>
  </si>
  <si>
    <t>미국대사관</t>
    <phoneticPr fontId="1" type="noConversion"/>
  </si>
  <si>
    <t>05월04일</t>
    <phoneticPr fontId="1" type="noConversion"/>
  </si>
  <si>
    <t>6월</t>
    <phoneticPr fontId="1" type="noConversion"/>
  </si>
  <si>
    <t>health form -  결핵검진 접수비</t>
    <phoneticPr fontId="1" type="noConversion"/>
  </si>
  <si>
    <t>health form - 결핵검진 진료비</t>
    <phoneticPr fontId="1" type="noConversion"/>
  </si>
  <si>
    <t>인하대병원</t>
    <phoneticPr fontId="1" type="noConversion"/>
  </si>
  <si>
    <t>06월05일</t>
    <phoneticPr fontId="1" type="noConversion"/>
  </si>
  <si>
    <t>7월</t>
    <phoneticPr fontId="1" type="noConversion"/>
  </si>
  <si>
    <t>health form - 결핵검진 병원장직인비</t>
    <phoneticPr fontId="1" type="noConversion"/>
  </si>
  <si>
    <t>health form - 결핵검진 주사비</t>
    <phoneticPr fontId="1" type="noConversion"/>
  </si>
  <si>
    <t>셀프 명함 제작</t>
    <phoneticPr fontId="1" type="noConversion"/>
  </si>
  <si>
    <t>비즈하우스</t>
    <phoneticPr fontId="1" type="noConversion"/>
  </si>
  <si>
    <t>07월02일</t>
    <phoneticPr fontId="1" type="noConversion"/>
  </si>
  <si>
    <t>07월12일</t>
    <phoneticPr fontId="1" type="noConversion"/>
  </si>
  <si>
    <t>07월21일</t>
    <phoneticPr fontId="1" type="noConversion"/>
  </si>
  <si>
    <t>부천드림안과</t>
    <phoneticPr fontId="1" type="noConversion"/>
  </si>
  <si>
    <t xml:space="preserve">눈진료비 </t>
    <phoneticPr fontId="1" type="noConversion"/>
  </si>
  <si>
    <t>알레르기성 결막염 안약&amp;인공눈물(4개월치)</t>
    <phoneticPr fontId="1" type="noConversion"/>
  </si>
  <si>
    <t>상비약구입</t>
    <phoneticPr fontId="1" type="noConversion"/>
  </si>
  <si>
    <t>교환학생 준비물 구입</t>
    <phoneticPr fontId="1" type="noConversion"/>
  </si>
  <si>
    <t>나눔약국</t>
    <phoneticPr fontId="1" type="noConversion"/>
  </si>
  <si>
    <t>다비치안경점 부천역점</t>
    <phoneticPr fontId="1" type="noConversion"/>
  </si>
  <si>
    <t>다이소 부천역점</t>
    <phoneticPr fontId="1" type="noConversion"/>
  </si>
  <si>
    <t>속옷 세트 구입</t>
    <phoneticPr fontId="1" type="noConversion"/>
  </si>
  <si>
    <t>애매필 부천역점</t>
    <phoneticPr fontId="1" type="noConversion"/>
  </si>
  <si>
    <t>올리브영 부천역점</t>
    <phoneticPr fontId="1" type="noConversion"/>
  </si>
  <si>
    <t>데오드란트&amp;마스크팩 구입</t>
    <phoneticPr fontId="1" type="noConversion"/>
  </si>
  <si>
    <t>립앤아이리무버&amp;파우더 퍼프 구입</t>
    <phoneticPr fontId="1" type="noConversion"/>
  </si>
  <si>
    <t>아리따움 부천역북부점</t>
    <phoneticPr fontId="1" type="noConversion"/>
  </si>
  <si>
    <t>섬유탈취제&amp;퍼프미니지퍼백구입</t>
    <phoneticPr fontId="1" type="noConversion"/>
  </si>
  <si>
    <t>다이소 부천시청역점</t>
    <phoneticPr fontId="1" type="noConversion"/>
  </si>
  <si>
    <t>07월23일</t>
    <phoneticPr fontId="1" type="noConversion"/>
  </si>
  <si>
    <t>캐리어 손저울 구입</t>
    <phoneticPr fontId="1" type="noConversion"/>
  </si>
  <si>
    <t>쿠팡</t>
    <phoneticPr fontId="1" type="noConversion"/>
  </si>
  <si>
    <t>07월24일</t>
    <phoneticPr fontId="1" type="noConversion"/>
  </si>
  <si>
    <t>07월24일</t>
    <phoneticPr fontId="1" type="noConversion"/>
  </si>
  <si>
    <t>선글라스/화장품 구입</t>
    <phoneticPr fontId="1" type="noConversion"/>
  </si>
  <si>
    <t>신세계 인터넷 면세점</t>
    <phoneticPr fontId="1" type="noConversion"/>
  </si>
  <si>
    <t>유학생 보험가입</t>
    <phoneticPr fontId="1" type="noConversion"/>
  </si>
  <si>
    <t>삼성화재 다이렉트</t>
    <phoneticPr fontId="1" type="noConversion"/>
  </si>
  <si>
    <t>07월25일</t>
    <phoneticPr fontId="1" type="noConversion"/>
  </si>
  <si>
    <t>07월26일</t>
    <phoneticPr fontId="1" type="noConversion"/>
  </si>
  <si>
    <t>화장품 공병 구입</t>
    <phoneticPr fontId="1" type="noConversion"/>
  </si>
  <si>
    <t>다이소</t>
    <phoneticPr fontId="1" type="noConversion"/>
  </si>
  <si>
    <t>올리브영 인하대역점</t>
    <phoneticPr fontId="1" type="noConversion"/>
  </si>
  <si>
    <t>USB헤어롤 구입</t>
    <phoneticPr fontId="1" type="noConversion"/>
  </si>
  <si>
    <t>부평/주안역 지하상가</t>
    <phoneticPr fontId="1" type="noConversion"/>
  </si>
  <si>
    <t>상의2, 하의1, 여름모자 구입</t>
    <phoneticPr fontId="1" type="noConversion"/>
  </si>
  <si>
    <t>롯데인터넷면세점</t>
    <phoneticPr fontId="1" type="noConversion"/>
  </si>
  <si>
    <t>에스티로더 더블웨어 파운데이션 구입</t>
    <phoneticPr fontId="1" type="noConversion"/>
  </si>
  <si>
    <t>07월27일</t>
    <phoneticPr fontId="1" type="noConversion"/>
  </si>
  <si>
    <t>교환학생 준비물 구입</t>
    <phoneticPr fontId="1" type="noConversion"/>
  </si>
  <si>
    <t>다이소 부천역점</t>
    <phoneticPr fontId="1" type="noConversion"/>
  </si>
  <si>
    <t>07월28일</t>
    <phoneticPr fontId="1" type="noConversion"/>
  </si>
  <si>
    <t>맥 러시안레드 구입</t>
    <phoneticPr fontId="1" type="noConversion"/>
  </si>
  <si>
    <t>롯데인터넷면세점</t>
    <phoneticPr fontId="1" type="noConversion"/>
  </si>
  <si>
    <t>08월01일</t>
    <phoneticPr fontId="1" type="noConversion"/>
  </si>
  <si>
    <t>동화면세점</t>
    <phoneticPr fontId="1" type="noConversion"/>
  </si>
  <si>
    <t>맥 필소그랜드 구입</t>
    <phoneticPr fontId="1" type="noConversion"/>
  </si>
  <si>
    <t>다이소 강남역점</t>
    <phoneticPr fontId="1" type="noConversion"/>
  </si>
  <si>
    <t>08월02일</t>
    <phoneticPr fontId="1" type="noConversion"/>
  </si>
  <si>
    <t>치마구입</t>
    <phoneticPr fontId="1" type="noConversion"/>
  </si>
  <si>
    <t>강남역 지하상가</t>
    <phoneticPr fontId="1" type="noConversion"/>
  </si>
  <si>
    <t>필수비용</t>
    <phoneticPr fontId="1" type="noConversion"/>
  </si>
  <si>
    <t>교환학생 준비물</t>
    <phoneticPr fontId="1" type="noConversion"/>
  </si>
  <si>
    <t>개인 필수비용</t>
    <phoneticPr fontId="1" type="noConversion"/>
  </si>
  <si>
    <t>개인쇼핑</t>
    <phoneticPr fontId="1" type="noConversion"/>
  </si>
  <si>
    <t>지사제+소독용에탄올구입</t>
    <phoneticPr fontId="1" type="noConversion"/>
  </si>
  <si>
    <t>명동역 푸른약국</t>
    <phoneticPr fontId="1" type="noConversion"/>
  </si>
  <si>
    <t>08월05일</t>
    <phoneticPr fontId="1" type="noConversion"/>
  </si>
  <si>
    <t>다이소 부천시청역/부천역</t>
    <phoneticPr fontId="1" type="noConversion"/>
  </si>
  <si>
    <t>08월06,7일</t>
    <phoneticPr fontId="1" type="noConversion"/>
  </si>
  <si>
    <t>PVC파우치 + 공병구입</t>
    <phoneticPr fontId="1" type="noConversion"/>
  </si>
  <si>
    <t>핸드폰 유심칩구입</t>
    <phoneticPr fontId="1" type="noConversion"/>
  </si>
  <si>
    <t>AT&amp;T</t>
    <phoneticPr fontId="1" type="noConversion"/>
  </si>
  <si>
    <t>월마트</t>
    <phoneticPr fontId="1" type="noConversion"/>
  </si>
  <si>
    <t>생필품 구입(쓰레기통,비닐봉지,세제,바나나)</t>
    <phoneticPr fontId="1" type="noConversion"/>
  </si>
  <si>
    <t>Postbox deposit</t>
    <phoneticPr fontId="1" type="noConversion"/>
  </si>
  <si>
    <t>Housing application fee</t>
    <phoneticPr fontId="1" type="noConversion"/>
  </si>
  <si>
    <t>저녁식사</t>
    <phoneticPr fontId="1" type="noConversion"/>
  </si>
  <si>
    <t>Mexican Restaurant</t>
    <phoneticPr fontId="1" type="noConversion"/>
  </si>
  <si>
    <t>Orientation fee</t>
    <phoneticPr fontId="1" type="noConversion"/>
  </si>
  <si>
    <t>pier fee</t>
    <phoneticPr fontId="1" type="noConversion"/>
  </si>
  <si>
    <t>점심식사</t>
    <phoneticPr fontId="1" type="noConversion"/>
  </si>
  <si>
    <t>간식</t>
    <phoneticPr fontId="1" type="noConversion"/>
  </si>
  <si>
    <t>생필품 구입(바나나,빨래비누,프로틴)</t>
    <phoneticPr fontId="1" type="noConversion"/>
  </si>
  <si>
    <t>Managerment book 구입</t>
    <phoneticPr fontId="1" type="noConversion"/>
  </si>
  <si>
    <t>08월09일</t>
    <phoneticPr fontId="1" type="noConversion"/>
  </si>
  <si>
    <t>08월10일</t>
    <phoneticPr fontId="1" type="noConversion"/>
  </si>
  <si>
    <t>Troy textbook-친구</t>
    <phoneticPr fontId="1" type="noConversion"/>
  </si>
  <si>
    <t>Post office</t>
    <phoneticPr fontId="1" type="noConversion"/>
  </si>
  <si>
    <t>Housing office-Troy Univ</t>
    <phoneticPr fontId="1" type="noConversion"/>
  </si>
  <si>
    <t>Hawkins Hall-Troy Univ</t>
    <phoneticPr fontId="1" type="noConversion"/>
  </si>
  <si>
    <t>08월12일</t>
    <phoneticPr fontId="1" type="noConversion"/>
  </si>
  <si>
    <t>08월13일</t>
    <phoneticPr fontId="1" type="noConversion"/>
  </si>
  <si>
    <t>08월14일</t>
    <phoneticPr fontId="1" type="noConversion"/>
  </si>
  <si>
    <t>Panama Beach</t>
    <phoneticPr fontId="1" type="noConversion"/>
  </si>
  <si>
    <t>Panama Beach-Red brick</t>
    <phoneticPr fontId="1" type="noConversion"/>
  </si>
  <si>
    <t>스무디킹</t>
    <phoneticPr fontId="1" type="noConversion"/>
  </si>
  <si>
    <t>08월16일</t>
    <phoneticPr fontId="1" type="noConversion"/>
  </si>
  <si>
    <t>빨래(1달러는 무료로해줌)</t>
    <phoneticPr fontId="1" type="noConversion"/>
  </si>
  <si>
    <t>커피</t>
    <phoneticPr fontId="1" type="noConversion"/>
  </si>
  <si>
    <t>DB bar</t>
    <phoneticPr fontId="1" type="noConversion"/>
  </si>
  <si>
    <t>교내 스타벅스</t>
    <phoneticPr fontId="1" type="noConversion"/>
  </si>
  <si>
    <t>08월17일</t>
    <phoneticPr fontId="1" type="noConversion"/>
  </si>
  <si>
    <t>08월18일</t>
    <phoneticPr fontId="1" type="noConversion"/>
  </si>
  <si>
    <t>Organizational Behavior 교재렌트</t>
    <phoneticPr fontId="1" type="noConversion"/>
  </si>
  <si>
    <t>아마존닷컴</t>
    <phoneticPr fontId="1" type="noConversion"/>
  </si>
  <si>
    <t>08월19일</t>
    <phoneticPr fontId="1" type="noConversion"/>
  </si>
  <si>
    <t>Marketing e-book + Access code구입</t>
    <phoneticPr fontId="1" type="noConversion"/>
  </si>
  <si>
    <t>connect</t>
    <phoneticPr fontId="1" type="noConversion"/>
  </si>
  <si>
    <t>08월24일</t>
    <phoneticPr fontId="1" type="noConversion"/>
  </si>
  <si>
    <t>생필품 구입(바나나,프로틴바,식빵,초코바2)</t>
    <phoneticPr fontId="1" type="noConversion"/>
  </si>
  <si>
    <r>
      <t>생필품 구입</t>
    </r>
    <r>
      <rPr>
        <sz val="8"/>
        <color theme="1"/>
        <rFont val="아리따-돋움(TTF)-Medium"/>
        <family val="1"/>
        <charset val="129"/>
      </rPr>
      <t>(바나나2,피넛버터,식빵,프로틴밀크,프로틴바)</t>
    </r>
    <phoneticPr fontId="1" type="noConversion"/>
  </si>
  <si>
    <t>08월25일</t>
    <phoneticPr fontId="1" type="noConversion"/>
  </si>
  <si>
    <t>8월</t>
    <phoneticPr fontId="1" type="noConversion"/>
  </si>
  <si>
    <t>한국</t>
    <phoneticPr fontId="1" type="noConversion"/>
  </si>
  <si>
    <t>미국</t>
    <phoneticPr fontId="1" type="noConversion"/>
  </si>
  <si>
    <t>빨래+건조</t>
    <phoneticPr fontId="1" type="noConversion"/>
  </si>
  <si>
    <t>Hamil 기숙사</t>
    <phoneticPr fontId="1" type="noConversion"/>
  </si>
  <si>
    <t>08월20일</t>
    <phoneticPr fontId="1" type="noConversion"/>
  </si>
  <si>
    <t>08월26일</t>
    <phoneticPr fontId="1" type="noConversion"/>
  </si>
  <si>
    <t>유흥비 (입장비)</t>
    <phoneticPr fontId="1" type="noConversion"/>
  </si>
  <si>
    <t>유흥비 (입장비, 맥주)</t>
    <phoneticPr fontId="1" type="noConversion"/>
  </si>
  <si>
    <t>08월30일</t>
    <phoneticPr fontId="1" type="noConversion"/>
  </si>
  <si>
    <t>Hamil 기숙사</t>
    <phoneticPr fontId="1" type="noConversion"/>
  </si>
  <si>
    <t>빨래 및 건조</t>
    <phoneticPr fontId="1" type="noConversion"/>
  </si>
  <si>
    <t>학비 + 기숙사비 + 밀플랜비</t>
    <phoneticPr fontId="1" type="noConversion"/>
  </si>
  <si>
    <t xml:space="preserve">Troy Finanical </t>
    <phoneticPr fontId="1" type="noConversion"/>
  </si>
  <si>
    <t>09월01일</t>
    <phoneticPr fontId="1" type="noConversion"/>
  </si>
  <si>
    <t>Days inn + Citypass</t>
    <phoneticPr fontId="1" type="noConversion"/>
  </si>
  <si>
    <t>차 렌트+보험+기름값(1/n)</t>
    <phoneticPr fontId="1" type="noConversion"/>
  </si>
  <si>
    <t>시티패스 및 숙소비용(1/n)</t>
    <phoneticPr fontId="1" type="noConversion"/>
  </si>
  <si>
    <t>규동오빠</t>
    <phoneticPr fontId="1" type="noConversion"/>
  </si>
  <si>
    <t xml:space="preserve">저녁식사 </t>
    <phoneticPr fontId="1" type="noConversion"/>
  </si>
  <si>
    <t>Dave &amp; Buster</t>
    <phoneticPr fontId="1" type="noConversion"/>
  </si>
  <si>
    <t>CVS Store</t>
    <phoneticPr fontId="1" type="noConversion"/>
  </si>
  <si>
    <t>맥주</t>
    <phoneticPr fontId="1" type="noConversion"/>
  </si>
  <si>
    <t>NorthGeorgiaoutlet</t>
    <phoneticPr fontId="1" type="noConversion"/>
  </si>
  <si>
    <t>09월02일</t>
  </si>
  <si>
    <t>09월02일</t>
    <phoneticPr fontId="1" type="noConversion"/>
  </si>
  <si>
    <t>09월01일</t>
    <phoneticPr fontId="1" type="noConversion"/>
  </si>
  <si>
    <t>09월01일</t>
    <phoneticPr fontId="1" type="noConversion"/>
  </si>
  <si>
    <t>저녁식사</t>
    <phoneticPr fontId="1" type="noConversion"/>
  </si>
  <si>
    <t>쇼핑</t>
    <phoneticPr fontId="1" type="noConversion"/>
  </si>
  <si>
    <t>쇼핑목록</t>
    <phoneticPr fontId="1" type="noConversion"/>
  </si>
  <si>
    <t>점심식사-브리또</t>
    <phoneticPr fontId="1" type="noConversion"/>
  </si>
  <si>
    <t>저녁식사-한식</t>
    <phoneticPr fontId="1" type="noConversion"/>
  </si>
  <si>
    <t>장수장</t>
    <phoneticPr fontId="1" type="noConversion"/>
  </si>
  <si>
    <t>Pepper Jack's</t>
    <phoneticPr fontId="1" type="noConversion"/>
  </si>
  <si>
    <t>한식구입(술,김,햇반,고추참치)</t>
    <phoneticPr fontId="1" type="noConversion"/>
  </si>
  <si>
    <t>Super H 마트</t>
    <phoneticPr fontId="1" type="noConversion"/>
  </si>
  <si>
    <t>점심식사-피자&amp;파스타</t>
    <phoneticPr fontId="1" type="noConversion"/>
  </si>
  <si>
    <t>커피구입</t>
    <phoneticPr fontId="1" type="noConversion"/>
  </si>
  <si>
    <t>스타벅스-CNN지점</t>
    <phoneticPr fontId="1" type="noConversion"/>
  </si>
  <si>
    <t>Amalfi</t>
    <phoneticPr fontId="1" type="noConversion"/>
  </si>
  <si>
    <t>쇼핑(옷+화장품)</t>
    <phoneticPr fontId="1" type="noConversion"/>
  </si>
  <si>
    <t>Lenox</t>
    <phoneticPr fontId="1" type="noConversion"/>
  </si>
  <si>
    <t>커피구입(J것까지)</t>
    <phoneticPr fontId="1" type="noConversion"/>
  </si>
  <si>
    <t>커피구입(J것)</t>
    <phoneticPr fontId="1" type="noConversion"/>
  </si>
  <si>
    <t>저녁식사-햄버거&amp;프라이</t>
    <phoneticPr fontId="1" type="noConversion"/>
  </si>
  <si>
    <t>레드불구입(G&amp;J꺼지)</t>
    <phoneticPr fontId="1" type="noConversion"/>
  </si>
  <si>
    <t>BURGERFI</t>
    <phoneticPr fontId="1" type="noConversion"/>
  </si>
  <si>
    <t>09월03일</t>
  </si>
  <si>
    <t>저녁식사-스테이크</t>
    <phoneticPr fontId="1" type="noConversion"/>
  </si>
  <si>
    <t>오락실 - 게임충전</t>
    <phoneticPr fontId="1" type="noConversion"/>
  </si>
  <si>
    <t>Stoney river</t>
    <phoneticPr fontId="1" type="noConversion"/>
  </si>
  <si>
    <t>09월03일</t>
    <phoneticPr fontId="1" type="noConversion"/>
  </si>
  <si>
    <t>09월04일</t>
  </si>
  <si>
    <t>09월04일</t>
    <phoneticPr fontId="1" type="noConversion"/>
  </si>
  <si>
    <t>교내 Bookstore</t>
    <phoneticPr fontId="1" type="noConversion"/>
  </si>
  <si>
    <t>교내 스타벅스</t>
    <phoneticPr fontId="1" type="noConversion"/>
  </si>
  <si>
    <t>OMR 카드구입</t>
    <phoneticPr fontId="1" type="noConversion"/>
  </si>
  <si>
    <t>09월07일</t>
    <phoneticPr fontId="1" type="noConversion"/>
  </si>
  <si>
    <t>09월05일</t>
    <phoneticPr fontId="1" type="noConversion"/>
  </si>
  <si>
    <t>09월05일</t>
    <phoneticPr fontId="1" type="noConversion"/>
  </si>
  <si>
    <t>생활비용(식사포함)</t>
    <phoneticPr fontId="1" type="noConversion"/>
  </si>
  <si>
    <t>여행비용</t>
    <phoneticPr fontId="1" type="noConversion"/>
  </si>
  <si>
    <t>일시</t>
    <phoneticPr fontId="1" type="noConversion"/>
  </si>
  <si>
    <t>가게명</t>
    <phoneticPr fontId="1" type="noConversion"/>
  </si>
  <si>
    <t>품목</t>
    <phoneticPr fontId="1" type="noConversion"/>
  </si>
  <si>
    <t>가격</t>
    <phoneticPr fontId="1" type="noConversion"/>
  </si>
  <si>
    <t>Atlanta</t>
    <phoneticPr fontId="1" type="noConversion"/>
  </si>
  <si>
    <t>나시2개</t>
    <phoneticPr fontId="1" type="noConversion"/>
  </si>
  <si>
    <t>Clinique2 + Mac</t>
    <phoneticPr fontId="1" type="noConversion"/>
  </si>
  <si>
    <t>Northgeorgiaoutlet-GAP</t>
    <phoneticPr fontId="1" type="noConversion"/>
  </si>
  <si>
    <t>후드티1</t>
    <phoneticPr fontId="1" type="noConversion"/>
  </si>
  <si>
    <t>Northgeorgiaoutlet-Timberland</t>
    <phoneticPr fontId="1" type="noConversion"/>
  </si>
  <si>
    <t>모자1</t>
    <phoneticPr fontId="1" type="noConversion"/>
  </si>
  <si>
    <t>Northgeorgiaoutlet-Nike</t>
    <phoneticPr fontId="1" type="noConversion"/>
  </si>
  <si>
    <t>브라탑1+바지1+티1</t>
    <phoneticPr fontId="1" type="noConversion"/>
  </si>
  <si>
    <t>Lenox-The Bodyshop</t>
    <phoneticPr fontId="1" type="noConversion"/>
  </si>
  <si>
    <t>티트리오일2(+Free1)</t>
    <phoneticPr fontId="1" type="noConversion"/>
  </si>
  <si>
    <t>Lenox-ZARA</t>
    <phoneticPr fontId="1" type="noConversion"/>
  </si>
  <si>
    <t>자켓1</t>
    <phoneticPr fontId="1" type="noConversion"/>
  </si>
  <si>
    <t>9월</t>
    <phoneticPr fontId="1" type="noConversion"/>
  </si>
  <si>
    <t>8월 지출</t>
    <phoneticPr fontId="1" type="noConversion"/>
  </si>
  <si>
    <t>총 사용액</t>
    <phoneticPr fontId="1" type="noConversion"/>
  </si>
  <si>
    <t>생활비용</t>
    <phoneticPr fontId="1" type="noConversion"/>
  </si>
  <si>
    <t>아틀란타여행
(09/01-09/03)</t>
    <phoneticPr fontId="1" type="noConversion"/>
  </si>
  <si>
    <t>파나마비치
(08/01)</t>
    <phoneticPr fontId="1" type="noConversion"/>
  </si>
  <si>
    <t>교내 도서관</t>
    <phoneticPr fontId="1" type="noConversion"/>
  </si>
  <si>
    <t>09월09일</t>
    <phoneticPr fontId="1" type="noConversion"/>
  </si>
  <si>
    <t>서브웨이</t>
    <phoneticPr fontId="1" type="noConversion"/>
  </si>
  <si>
    <t>점심식사</t>
    <phoneticPr fontId="1" type="noConversion"/>
  </si>
  <si>
    <t>09월10일</t>
    <phoneticPr fontId="1" type="noConversion"/>
  </si>
  <si>
    <t>떡 값 및 맥주(1/n)</t>
    <phoneticPr fontId="1" type="noConversion"/>
  </si>
  <si>
    <t>몽고메리 sweet rice cake</t>
    <phoneticPr fontId="1" type="noConversion"/>
  </si>
  <si>
    <t>기름값 (1/n)</t>
    <phoneticPr fontId="1" type="noConversion"/>
  </si>
  <si>
    <t>XiXi</t>
    <phoneticPr fontId="1" type="noConversion"/>
  </si>
  <si>
    <t>귀걸이, 수첩, 껌, 브러쉬1구입</t>
    <phoneticPr fontId="1" type="noConversion"/>
  </si>
  <si>
    <t>월마트</t>
    <phoneticPr fontId="1" type="noConversion"/>
  </si>
  <si>
    <t>저녁식사</t>
    <phoneticPr fontId="1" type="noConversion"/>
  </si>
  <si>
    <t>09월15일</t>
    <phoneticPr fontId="1" type="noConversion"/>
  </si>
  <si>
    <t>월마트</t>
    <phoneticPr fontId="1" type="noConversion"/>
  </si>
  <si>
    <t>생활용품 구입 (프로틴 파우더/헤어팩)</t>
    <phoneticPr fontId="1" type="noConversion"/>
  </si>
  <si>
    <t>09월16일</t>
    <phoneticPr fontId="1" type="noConversion"/>
  </si>
  <si>
    <t>몽고메리 소공동순두부</t>
    <phoneticPr fontId="1" type="noConversion"/>
  </si>
  <si>
    <t>몽고메리 소공동순두부</t>
    <phoneticPr fontId="1" type="noConversion"/>
  </si>
  <si>
    <t>볼링</t>
    <phoneticPr fontId="1" type="noConversion"/>
  </si>
  <si>
    <t>크리스피도넛(1/n)</t>
    <phoneticPr fontId="1" type="noConversion"/>
  </si>
  <si>
    <t>카일라 기름값 (1/n)</t>
    <phoneticPr fontId="1" type="noConversion"/>
  </si>
  <si>
    <t>카일라</t>
    <phoneticPr fontId="1" type="noConversion"/>
  </si>
  <si>
    <t>몽고메리 크리스피 도넛</t>
    <phoneticPr fontId="1" type="noConversion"/>
  </si>
  <si>
    <t>몽고메리 Brunswick zone</t>
    <phoneticPr fontId="1" type="noConversion"/>
  </si>
  <si>
    <t>09월21일</t>
    <phoneticPr fontId="1" type="noConversion"/>
  </si>
  <si>
    <t>블루투스 키보드&amp;마우스 세트구입</t>
    <phoneticPr fontId="1" type="noConversion"/>
  </si>
  <si>
    <t>09월12일</t>
    <phoneticPr fontId="1" type="noConversion"/>
  </si>
  <si>
    <t>유나이티드 항공</t>
    <phoneticPr fontId="1" type="noConversion"/>
  </si>
  <si>
    <t>휴대폰 통신비 지불</t>
    <phoneticPr fontId="1" type="noConversion"/>
  </si>
  <si>
    <t>AT&amp;T 모바일</t>
    <phoneticPr fontId="1" type="noConversion"/>
  </si>
  <si>
    <t>09월22일</t>
    <phoneticPr fontId="1" type="noConversion"/>
  </si>
  <si>
    <t>AT&amp;T</t>
    <phoneticPr fontId="1" type="noConversion"/>
  </si>
  <si>
    <t>통신비</t>
    <phoneticPr fontId="1" type="noConversion"/>
  </si>
  <si>
    <t>저녁식사-피자(1/n)</t>
    <phoneticPr fontId="1" type="noConversion"/>
  </si>
  <si>
    <t>모로코피자</t>
    <phoneticPr fontId="1" type="noConversion"/>
  </si>
  <si>
    <t>09월23일</t>
    <phoneticPr fontId="1" type="noConversion"/>
  </si>
  <si>
    <t>09월24일</t>
    <phoneticPr fontId="1" type="noConversion"/>
  </si>
  <si>
    <t xml:space="preserve">클리니크 매트 리퀴드 립 </t>
    <phoneticPr fontId="1" type="noConversion"/>
  </si>
  <si>
    <t>클리니크 치크팝</t>
    <phoneticPr fontId="1" type="noConversion"/>
  </si>
  <si>
    <t>데스틴 아울렛</t>
    <phoneticPr fontId="1" type="noConversion"/>
  </si>
  <si>
    <t>점심식사 - 햄버거</t>
    <phoneticPr fontId="1" type="noConversion"/>
  </si>
  <si>
    <t>FIVE GUYS</t>
    <phoneticPr fontId="1" type="noConversion"/>
  </si>
  <si>
    <t>노아</t>
    <phoneticPr fontId="1" type="noConversion"/>
  </si>
  <si>
    <t xml:space="preserve">기름값 </t>
    <phoneticPr fontId="1" type="noConversion"/>
  </si>
  <si>
    <t>블루투스 키보드 마우스</t>
    <phoneticPr fontId="1" type="noConversion"/>
  </si>
  <si>
    <t>아마존닷컴</t>
    <phoneticPr fontId="1" type="noConversion"/>
  </si>
  <si>
    <t>에스티로더 더블웨어 파운데이션 펌핑기</t>
    <phoneticPr fontId="1" type="noConversion"/>
  </si>
  <si>
    <t>아마존닷컴</t>
    <phoneticPr fontId="1" type="noConversion"/>
  </si>
  <si>
    <t>09월27일</t>
    <phoneticPr fontId="1" type="noConversion"/>
  </si>
  <si>
    <t>09월29일</t>
    <phoneticPr fontId="1" type="noConversion"/>
  </si>
  <si>
    <t>타미스</t>
    <phoneticPr fontId="1" type="noConversion"/>
  </si>
  <si>
    <t>월마트</t>
    <phoneticPr fontId="1" type="noConversion"/>
  </si>
  <si>
    <t>09월30일</t>
    <phoneticPr fontId="1" type="noConversion"/>
  </si>
  <si>
    <t>10월03일</t>
    <phoneticPr fontId="1" type="noConversion"/>
  </si>
  <si>
    <t>잭스비</t>
    <phoneticPr fontId="1" type="noConversion"/>
  </si>
  <si>
    <t>저녁식사(치킨샐러드)</t>
    <phoneticPr fontId="1" type="noConversion"/>
  </si>
  <si>
    <t>생필품 구입 (식빵+바나나+쿠키)</t>
    <phoneticPr fontId="1" type="noConversion"/>
  </si>
  <si>
    <t>생필품 구입 (빵+피넛버터 )</t>
    <phoneticPr fontId="1" type="noConversion"/>
  </si>
  <si>
    <t>퍼블릭스</t>
    <phoneticPr fontId="1" type="noConversion"/>
  </si>
  <si>
    <t>혁수오빠</t>
    <phoneticPr fontId="1" type="noConversion"/>
  </si>
  <si>
    <t>삼겹살파티 (1/n)</t>
    <phoneticPr fontId="1" type="noConversion"/>
  </si>
  <si>
    <t>10월08일</t>
    <phoneticPr fontId="1" type="noConversion"/>
  </si>
  <si>
    <t>9월 지출</t>
    <phoneticPr fontId="1" type="noConversion"/>
  </si>
  <si>
    <t>생활용품 구입(리뉴+귀걸이)</t>
    <phoneticPr fontId="1" type="noConversion"/>
  </si>
  <si>
    <t>생활용품 구입(리뉴+귀걸이구입)</t>
    <phoneticPr fontId="1" type="noConversion"/>
  </si>
  <si>
    <t>09월 04일</t>
    <phoneticPr fontId="1" type="noConversion"/>
  </si>
  <si>
    <t>09월 24일</t>
    <phoneticPr fontId="1" type="noConversion"/>
  </si>
  <si>
    <t>Destin outlet</t>
    <phoneticPr fontId="1" type="noConversion"/>
  </si>
  <si>
    <t>Destin</t>
    <phoneticPr fontId="1" type="noConversion"/>
  </si>
  <si>
    <t>지역</t>
    <phoneticPr fontId="1" type="noConversion"/>
  </si>
  <si>
    <t>09월 27일</t>
    <phoneticPr fontId="1" type="noConversion"/>
  </si>
  <si>
    <t>Online</t>
    <phoneticPr fontId="1" type="noConversion"/>
  </si>
  <si>
    <t>Amazon.com</t>
    <phoneticPr fontId="1" type="noConversion"/>
  </si>
  <si>
    <t>E&amp;L 펌핑기</t>
    <phoneticPr fontId="1" type="noConversion"/>
  </si>
  <si>
    <t>블루투스 키보드&amp;마우스 set</t>
    <phoneticPr fontId="1" type="noConversion"/>
  </si>
  <si>
    <t>10월</t>
    <phoneticPr fontId="1" type="noConversion"/>
  </si>
  <si>
    <t>10월14일</t>
    <phoneticPr fontId="1" type="noConversion"/>
  </si>
  <si>
    <t>유흥비 (입장료, 맥주)</t>
    <phoneticPr fontId="1" type="noConversion"/>
  </si>
  <si>
    <t>유흥비 (입장료)</t>
    <phoneticPr fontId="1" type="noConversion"/>
  </si>
  <si>
    <t>유흥비(입장료,술)</t>
    <phoneticPr fontId="1" type="noConversion"/>
  </si>
  <si>
    <t>생활용품 구입 (아이브로우,안약,껌)</t>
    <phoneticPr fontId="1" type="noConversion"/>
  </si>
  <si>
    <t>월마트</t>
    <phoneticPr fontId="1" type="noConversion"/>
  </si>
  <si>
    <t>빨래</t>
    <phoneticPr fontId="1" type="noConversion"/>
  </si>
  <si>
    <t>10월15일</t>
    <phoneticPr fontId="1" type="noConversion"/>
  </si>
  <si>
    <t>플렉스달러 충전( for Laundry&amp;Print)</t>
    <phoneticPr fontId="1" type="noConversion"/>
  </si>
  <si>
    <t>10월19일</t>
    <phoneticPr fontId="1" type="noConversion"/>
  </si>
  <si>
    <t>10월20일</t>
    <phoneticPr fontId="1" type="noConversion"/>
  </si>
  <si>
    <t>The Oyster grill</t>
    <phoneticPr fontId="1" type="noConversion"/>
  </si>
  <si>
    <t>저녁식사</t>
    <phoneticPr fontId="1" type="noConversion"/>
  </si>
  <si>
    <t>트로피칼 알코올</t>
    <phoneticPr fontId="1" type="noConversion"/>
  </si>
  <si>
    <t xml:space="preserve">Tropical </t>
    <phoneticPr fontId="1" type="noConversion"/>
  </si>
  <si>
    <t>여행공금비</t>
    <phoneticPr fontId="1" type="noConversion"/>
  </si>
  <si>
    <t>10월22일</t>
    <phoneticPr fontId="1" type="noConversion"/>
  </si>
  <si>
    <t>규동오빠</t>
    <phoneticPr fontId="1" type="noConversion"/>
  </si>
  <si>
    <t>10월21일</t>
    <phoneticPr fontId="1" type="noConversion"/>
  </si>
  <si>
    <t>동양마켓</t>
    <phoneticPr fontId="1" type="noConversion"/>
  </si>
  <si>
    <t>식품구입(고추참치2, 카레2, 햇반9)</t>
    <phoneticPr fontId="1" type="noConversion"/>
  </si>
  <si>
    <t>추가공금비</t>
    <phoneticPr fontId="1" type="noConversion"/>
  </si>
  <si>
    <t>점심식사</t>
    <phoneticPr fontId="1" type="noConversion"/>
  </si>
  <si>
    <t>Acme Oyster House</t>
    <phoneticPr fontId="1" type="noConversion"/>
  </si>
  <si>
    <t>ATM</t>
    <phoneticPr fontId="1" type="noConversion"/>
  </si>
  <si>
    <t>현금인출 수수료</t>
    <phoneticPr fontId="1" type="noConversion"/>
  </si>
  <si>
    <t>쇼핑(옷4)</t>
    <phoneticPr fontId="1" type="noConversion"/>
  </si>
  <si>
    <t>Forever 21</t>
    <phoneticPr fontId="1" type="noConversion"/>
  </si>
  <si>
    <t>Charleys</t>
    <phoneticPr fontId="1" type="noConversion"/>
  </si>
  <si>
    <t>점심식사(버거)</t>
    <phoneticPr fontId="1" type="noConversion"/>
  </si>
  <si>
    <t>에어비앤비+렌트+주차비+기름값 1/n</t>
    <phoneticPr fontId="1" type="noConversion"/>
  </si>
  <si>
    <t>10월23일</t>
    <phoneticPr fontId="1" type="noConversion"/>
  </si>
  <si>
    <t>Airbnb</t>
    <phoneticPr fontId="1" type="noConversion"/>
  </si>
  <si>
    <t>커피</t>
    <phoneticPr fontId="1" type="noConversion"/>
  </si>
  <si>
    <t>교내 스타벅스</t>
    <phoneticPr fontId="1" type="noConversion"/>
  </si>
  <si>
    <t>10월24일</t>
    <phoneticPr fontId="1" type="noConversion"/>
  </si>
  <si>
    <t>생활용품구입(긴바지+식빵+시리얼)</t>
    <phoneticPr fontId="1" type="noConversion"/>
  </si>
  <si>
    <t>10월25일</t>
    <phoneticPr fontId="1" type="noConversion"/>
  </si>
  <si>
    <t>10월28일</t>
    <phoneticPr fontId="1" type="noConversion"/>
  </si>
  <si>
    <t xml:space="preserve">Wendy's </t>
    <phoneticPr fontId="1" type="noConversion"/>
  </si>
  <si>
    <t>생활용품구입(슈가프리사탕+재료)</t>
    <phoneticPr fontId="1" type="noConversion"/>
  </si>
  <si>
    <t>10월31일</t>
    <phoneticPr fontId="1" type="noConversion"/>
  </si>
  <si>
    <t>11월01일</t>
    <phoneticPr fontId="1" type="noConversion"/>
  </si>
  <si>
    <t>시네마</t>
    <phoneticPr fontId="1" type="noConversion"/>
  </si>
  <si>
    <t>Movie night 영화비</t>
    <phoneticPr fontId="1" type="noConversion"/>
  </si>
  <si>
    <t>$22.62에 구입 +환불13.52받음</t>
    <phoneticPr fontId="1" type="noConversion"/>
  </si>
  <si>
    <t>뉴올리언스 여행
(10/20-10/22)</t>
    <phoneticPr fontId="1" type="noConversion"/>
  </si>
  <si>
    <t>10월 지출</t>
    <phoneticPr fontId="1" type="noConversion"/>
  </si>
  <si>
    <t>10월 22일</t>
    <phoneticPr fontId="1" type="noConversion"/>
  </si>
  <si>
    <t>New Orleans</t>
    <phoneticPr fontId="1" type="noConversion"/>
  </si>
  <si>
    <t>New Orleans mall - Forever21</t>
    <phoneticPr fontId="1" type="noConversion"/>
  </si>
  <si>
    <t>치마1+원피스1+가을상의2</t>
    <phoneticPr fontId="1" type="noConversion"/>
  </si>
  <si>
    <t>Region bank</t>
    <phoneticPr fontId="1" type="noConversion"/>
  </si>
  <si>
    <t>11월04일</t>
    <phoneticPr fontId="1" type="noConversion"/>
  </si>
  <si>
    <t xml:space="preserve">Starbucks </t>
    <phoneticPr fontId="1" type="noConversion"/>
  </si>
  <si>
    <t>TaKorean</t>
    <phoneticPr fontId="1" type="noConversion"/>
  </si>
  <si>
    <t>아침식사(빵+우유)</t>
    <phoneticPr fontId="1" type="noConversion"/>
  </si>
  <si>
    <t>저녁식사-애틀란타</t>
    <phoneticPr fontId="1" type="noConversion"/>
  </si>
  <si>
    <t>쇼핑(콜롬비아 패딩+후리스)</t>
    <phoneticPr fontId="1" type="noConversion"/>
  </si>
  <si>
    <t>점심식사</t>
    <phoneticPr fontId="1" type="noConversion"/>
  </si>
  <si>
    <t>NorthGeorgiaoutlet Food court</t>
    <phoneticPr fontId="1" type="noConversion"/>
  </si>
  <si>
    <t>애틀란타 CVS</t>
    <phoneticPr fontId="1" type="noConversion"/>
  </si>
  <si>
    <t>쇼핑(엄마선물-랑콤립스틱)</t>
    <phoneticPr fontId="1" type="noConversion"/>
  </si>
  <si>
    <t>NorthGeorgiaoutlet</t>
    <phoneticPr fontId="1" type="noConversion"/>
  </si>
  <si>
    <t>쇼핑(화장품-맥블러셔/클리니크 매트립스틱)</t>
    <phoneticPr fontId="1" type="noConversion"/>
  </si>
  <si>
    <t>11월05일</t>
    <phoneticPr fontId="1" type="noConversion"/>
  </si>
  <si>
    <t>장수장</t>
    <phoneticPr fontId="1" type="noConversion"/>
  </si>
  <si>
    <t>애틀란타 한인마트 아리따움</t>
    <phoneticPr fontId="1" type="noConversion"/>
  </si>
  <si>
    <t xml:space="preserve">애틀란타 한인마트 </t>
    <phoneticPr fontId="1" type="noConversion"/>
  </si>
  <si>
    <t>식품(카레2+에이스1+햇반1/2)</t>
    <phoneticPr fontId="1" type="noConversion"/>
  </si>
  <si>
    <t>생활용품 구입(화장솜)</t>
    <phoneticPr fontId="1" type="noConversion"/>
  </si>
  <si>
    <t>저녁식사</t>
    <phoneticPr fontId="1" type="noConversion"/>
  </si>
  <si>
    <t>쇼핑(아빠선물-폴로 니트후리스)</t>
    <phoneticPr fontId="1" type="noConversion"/>
  </si>
  <si>
    <t>11월08일</t>
    <phoneticPr fontId="1" type="noConversion"/>
  </si>
  <si>
    <t>월마트</t>
    <phoneticPr fontId="1" type="noConversion"/>
  </si>
  <si>
    <t>생활용품 및 유흥비(클렌징티슈+알코올+스낵)</t>
    <phoneticPr fontId="1" type="noConversion"/>
  </si>
  <si>
    <t>애틀란타 식스플래그</t>
    <phoneticPr fontId="1" type="noConversion"/>
  </si>
  <si>
    <t xml:space="preserve">식스플래그 티켓 </t>
    <phoneticPr fontId="1" type="noConversion"/>
  </si>
  <si>
    <t>Thai food restaurant</t>
    <phoneticPr fontId="1" type="noConversion"/>
  </si>
  <si>
    <t>11월10일</t>
    <phoneticPr fontId="1" type="noConversion"/>
  </si>
  <si>
    <t>뉴올리언스 식당</t>
    <phoneticPr fontId="1" type="noConversion"/>
  </si>
  <si>
    <t>뉴올리언스 ATM</t>
    <phoneticPr fontId="1" type="noConversion"/>
  </si>
  <si>
    <t>현금인출 추가 수수료</t>
    <phoneticPr fontId="1" type="noConversion"/>
  </si>
  <si>
    <t>뉴올리언스 술집</t>
    <phoneticPr fontId="1" type="noConversion"/>
  </si>
  <si>
    <t>마르게리타 알코올</t>
    <phoneticPr fontId="1" type="noConversion"/>
  </si>
  <si>
    <t>카페드몽</t>
    <phoneticPr fontId="1" type="noConversion"/>
  </si>
  <si>
    <t>카페베네+오레</t>
    <phoneticPr fontId="1" type="noConversion"/>
  </si>
  <si>
    <t>뉴올리언스 Coops Place</t>
    <phoneticPr fontId="1" type="noConversion"/>
  </si>
  <si>
    <t>11월11일</t>
    <phoneticPr fontId="1" type="noConversion"/>
  </si>
  <si>
    <t>무야버거</t>
    <phoneticPr fontId="1" type="noConversion"/>
  </si>
  <si>
    <t>카페드몽 아울렛점</t>
    <phoneticPr fontId="1" type="noConversion"/>
  </si>
  <si>
    <t>카페베네</t>
    <phoneticPr fontId="1" type="noConversion"/>
  </si>
  <si>
    <t>11월12일</t>
    <phoneticPr fontId="1" type="noConversion"/>
  </si>
  <si>
    <t>시창</t>
    <phoneticPr fontId="1" type="noConversion"/>
  </si>
  <si>
    <t>오리엔탈마켓+비어 1/n</t>
    <phoneticPr fontId="1" type="noConversion"/>
  </si>
  <si>
    <t>11월13일</t>
    <phoneticPr fontId="1" type="noConversion"/>
  </si>
  <si>
    <t>11월13일</t>
    <phoneticPr fontId="1" type="noConversion"/>
  </si>
  <si>
    <t>기름값 18.80</t>
    <phoneticPr fontId="1" type="noConversion"/>
  </si>
  <si>
    <t>Amna</t>
    <phoneticPr fontId="1" type="noConversion"/>
  </si>
  <si>
    <t>ISCO 티켓구입</t>
    <phoneticPr fontId="1" type="noConversion"/>
  </si>
  <si>
    <t>11월14일</t>
    <phoneticPr fontId="1" type="noConversion"/>
  </si>
  <si>
    <t>빨래</t>
    <phoneticPr fontId="1" type="noConversion"/>
  </si>
  <si>
    <t>11월15일</t>
    <phoneticPr fontId="1" type="noConversion"/>
  </si>
  <si>
    <t>시네마</t>
    <phoneticPr fontId="1" type="noConversion"/>
  </si>
  <si>
    <t xml:space="preserve">뉴올리언스 여행
(10/20-10/22)
</t>
    <phoneticPr fontId="1" type="noConversion"/>
  </si>
  <si>
    <t>애틀란타여행
(09/01-09/03)</t>
    <phoneticPr fontId="1" type="noConversion"/>
  </si>
  <si>
    <t xml:space="preserve">뉴올리언스 여행
(11/10-11/13)
</t>
    <phoneticPr fontId="1" type="noConversion"/>
  </si>
  <si>
    <t>간식(야식) 미리구입</t>
    <phoneticPr fontId="1" type="noConversion"/>
  </si>
  <si>
    <t>Atlanta</t>
    <phoneticPr fontId="1" type="noConversion"/>
  </si>
  <si>
    <t>Northgeorgiaoutlet-Adidas</t>
    <phoneticPr fontId="1" type="noConversion"/>
  </si>
  <si>
    <t>Northgeorgiaoutlet-Columbia</t>
    <phoneticPr fontId="1" type="noConversion"/>
  </si>
  <si>
    <t>Northgeorgiaoutlet-The cosmetic company</t>
    <phoneticPr fontId="1" type="noConversion"/>
  </si>
  <si>
    <t>Northgeorgiaoutlet-The cosmetic company</t>
    <phoneticPr fontId="1" type="noConversion"/>
  </si>
  <si>
    <t xml:space="preserve">Northgeorgiaoutlet-Polo </t>
    <phoneticPr fontId="1" type="noConversion"/>
  </si>
  <si>
    <t>Northgeorgiaoutlet-Cosmetic</t>
    <phoneticPr fontId="1" type="noConversion"/>
  </si>
  <si>
    <t>패딩+후리스</t>
    <phoneticPr fontId="1" type="noConversion"/>
  </si>
  <si>
    <t>랑콤립스틱(엄마)</t>
    <phoneticPr fontId="1" type="noConversion"/>
  </si>
  <si>
    <t>니트후리스(아빠)</t>
    <phoneticPr fontId="1" type="noConversion"/>
  </si>
  <si>
    <t>맥블러셔+클리니크 립스틱</t>
    <phoneticPr fontId="1" type="noConversion"/>
  </si>
  <si>
    <t>빨래</t>
    <phoneticPr fontId="1" type="noConversion"/>
  </si>
  <si>
    <t>저녁식사</t>
    <phoneticPr fontId="1" type="noConversion"/>
  </si>
  <si>
    <t>타코벨</t>
    <phoneticPr fontId="1" type="noConversion"/>
  </si>
  <si>
    <t>11월17일</t>
    <phoneticPr fontId="1" type="noConversion"/>
  </si>
  <si>
    <t>간식구입</t>
    <phoneticPr fontId="1" type="noConversion"/>
  </si>
  <si>
    <t>편의점</t>
    <phoneticPr fontId="1" type="noConversion"/>
  </si>
  <si>
    <t>간식구입(초코바,땅콩)</t>
    <phoneticPr fontId="1" type="noConversion"/>
  </si>
  <si>
    <t>아침식사(커피&amp;스콘)</t>
    <phoneticPr fontId="1" type="noConversion"/>
  </si>
  <si>
    <t>라콜롬비</t>
    <phoneticPr fontId="1" type="noConversion"/>
  </si>
  <si>
    <t>11월18일</t>
    <phoneticPr fontId="1" type="noConversion"/>
  </si>
  <si>
    <t>카일라</t>
    <phoneticPr fontId="1" type="noConversion"/>
  </si>
  <si>
    <t>워싱턴DC 드라이브 가스비 지급</t>
    <phoneticPr fontId="1" type="noConversion"/>
  </si>
  <si>
    <t>카일라&amp;챈들러 treat</t>
    <phoneticPr fontId="1" type="noConversion"/>
  </si>
  <si>
    <t>푸드트럭</t>
    <phoneticPr fontId="1" type="noConversion"/>
  </si>
  <si>
    <t>점심식사(버거)</t>
    <phoneticPr fontId="1" type="noConversion"/>
  </si>
  <si>
    <t>메트로 카드 7days unlimited 구입</t>
    <phoneticPr fontId="1" type="noConversion"/>
  </si>
  <si>
    <t>신라면</t>
    <phoneticPr fontId="1" type="noConversion"/>
  </si>
  <si>
    <t>스테이크</t>
    <phoneticPr fontId="1" type="noConversion"/>
  </si>
  <si>
    <t>디저트</t>
    <phoneticPr fontId="1" type="noConversion"/>
  </si>
  <si>
    <t>점심식사(파스타 등)</t>
    <phoneticPr fontId="1" type="noConversion"/>
  </si>
  <si>
    <t>메트로 카드구입(~카일라네)</t>
    <phoneticPr fontId="1" type="noConversion"/>
  </si>
  <si>
    <t>쇼핑(선글라스+털자켓)</t>
    <phoneticPr fontId="1" type="noConversion"/>
  </si>
  <si>
    <t>11월20일</t>
    <phoneticPr fontId="1" type="noConversion"/>
  </si>
  <si>
    <t>11월19일</t>
    <phoneticPr fontId="1" type="noConversion"/>
  </si>
  <si>
    <t>소호 II Corallo Trattoria</t>
    <phoneticPr fontId="1" type="noConversion"/>
  </si>
  <si>
    <t>Picks A Bagel</t>
    <phoneticPr fontId="1" type="noConversion"/>
  </si>
  <si>
    <t>뉴욕 메트로</t>
    <phoneticPr fontId="1" type="noConversion"/>
  </si>
  <si>
    <t>워싱턴 DC 메트로</t>
    <phoneticPr fontId="1" type="noConversion"/>
  </si>
  <si>
    <t>워싱턴 DC 세븐일레븐</t>
    <phoneticPr fontId="1" type="noConversion"/>
  </si>
  <si>
    <t>Hamilton</t>
    <phoneticPr fontId="1" type="noConversion"/>
  </si>
  <si>
    <t>Uber</t>
    <phoneticPr fontId="1" type="noConversion"/>
  </si>
  <si>
    <t>우버(숙소~국회의사당)</t>
    <phoneticPr fontId="1" type="noConversion"/>
  </si>
  <si>
    <t>저녁식사 미리구입</t>
    <phoneticPr fontId="1" type="noConversion"/>
  </si>
  <si>
    <t>유니언 스퀘어 치폴레</t>
    <phoneticPr fontId="1" type="noConversion"/>
  </si>
  <si>
    <t>안주거리구입(맥주+칩 등)</t>
    <phoneticPr fontId="1" type="noConversion"/>
  </si>
  <si>
    <t>Market</t>
    <phoneticPr fontId="1" type="noConversion"/>
  </si>
  <si>
    <t>Dominic Bakery</t>
    <phoneticPr fontId="1" type="noConversion"/>
  </si>
  <si>
    <t>저녁식사(라멘+돈코츠)</t>
    <phoneticPr fontId="1" type="noConversion"/>
  </si>
  <si>
    <t>이자카야메우</t>
    <phoneticPr fontId="1" type="noConversion"/>
  </si>
  <si>
    <t>할랄가이즈</t>
    <phoneticPr fontId="1" type="noConversion"/>
  </si>
  <si>
    <t>야식</t>
    <phoneticPr fontId="1" type="noConversion"/>
  </si>
  <si>
    <t>꽃 보태준것!</t>
    <phoneticPr fontId="1" type="noConversion"/>
  </si>
  <si>
    <t>길거리꽃집</t>
    <phoneticPr fontId="1" type="noConversion"/>
  </si>
  <si>
    <t>11월21일</t>
    <phoneticPr fontId="1" type="noConversion"/>
  </si>
  <si>
    <t>점심식사(피자)</t>
    <phoneticPr fontId="1" type="noConversion"/>
  </si>
  <si>
    <t>줄리아나스피자</t>
    <phoneticPr fontId="1" type="noConversion"/>
  </si>
  <si>
    <t>후식디저트</t>
    <phoneticPr fontId="1" type="noConversion"/>
  </si>
  <si>
    <t>아이스크림팩토리</t>
    <phoneticPr fontId="1" type="noConversion"/>
  </si>
  <si>
    <t>키체인구입</t>
    <phoneticPr fontId="1" type="noConversion"/>
  </si>
  <si>
    <t>브루클린브릿지노점상</t>
    <phoneticPr fontId="1" type="noConversion"/>
  </si>
  <si>
    <t>아침식사(베이글+커피)</t>
    <phoneticPr fontId="1" type="noConversion"/>
  </si>
  <si>
    <t>저녁식사(멕시칸라이스)</t>
    <phoneticPr fontId="1" type="noConversion"/>
  </si>
  <si>
    <t>아침식사(베이글+머핀+커피)</t>
    <phoneticPr fontId="1" type="noConversion"/>
  </si>
  <si>
    <t>치폴레 배터리파크부근</t>
    <phoneticPr fontId="1" type="noConversion"/>
  </si>
  <si>
    <t>스타벅스</t>
    <phoneticPr fontId="1" type="noConversion"/>
  </si>
  <si>
    <t>브로드웨이 스폰지밥 뮤지컬</t>
    <phoneticPr fontId="1" type="noConversion"/>
  </si>
  <si>
    <t>브로드웨이 매표소</t>
    <phoneticPr fontId="1" type="noConversion"/>
  </si>
  <si>
    <t>타임스퀘어 스타벅스</t>
    <phoneticPr fontId="1" type="noConversion"/>
  </si>
  <si>
    <t>아침구입(바나나,시리얼,우유 등)</t>
    <phoneticPr fontId="1" type="noConversion"/>
  </si>
  <si>
    <t>Food emporium</t>
    <phoneticPr fontId="1" type="noConversion"/>
  </si>
  <si>
    <t>11월22일</t>
    <phoneticPr fontId="1" type="noConversion"/>
  </si>
  <si>
    <t>음료수구입</t>
    <phoneticPr fontId="1" type="noConversion"/>
  </si>
  <si>
    <t>첼시마켓</t>
    <phoneticPr fontId="1" type="noConversion"/>
  </si>
  <si>
    <t>첼시마켓 넘버원타코</t>
    <phoneticPr fontId="1" type="noConversion"/>
  </si>
  <si>
    <t>점심식사</t>
    <phoneticPr fontId="1" type="noConversion"/>
  </si>
  <si>
    <t>점심식사(타코)</t>
    <phoneticPr fontId="1" type="noConversion"/>
  </si>
  <si>
    <t>첼시마켓 Amy's bread</t>
    <phoneticPr fontId="1" type="noConversion"/>
  </si>
  <si>
    <t>빵2개</t>
    <phoneticPr fontId="1" type="noConversion"/>
  </si>
  <si>
    <t>스타벅스</t>
    <phoneticPr fontId="1" type="noConversion"/>
  </si>
  <si>
    <t>메모리얼뮤지엄카페</t>
    <phoneticPr fontId="1" type="noConversion"/>
  </si>
  <si>
    <t>간식(샌드위치)</t>
    <phoneticPr fontId="1" type="noConversion"/>
  </si>
  <si>
    <t>저녁식사(스테이크)</t>
    <phoneticPr fontId="1" type="noConversion"/>
  </si>
  <si>
    <t>킨즈스테이크</t>
    <phoneticPr fontId="1" type="noConversion"/>
  </si>
  <si>
    <t>음료수(슬러시)</t>
    <phoneticPr fontId="1" type="noConversion"/>
  </si>
  <si>
    <t>브로드웨이 라이온킹</t>
    <phoneticPr fontId="1" type="noConversion"/>
  </si>
  <si>
    <t>커피구입</t>
    <phoneticPr fontId="1" type="noConversion"/>
  </si>
  <si>
    <t>커피구입</t>
    <phoneticPr fontId="1" type="noConversion"/>
  </si>
  <si>
    <t>간식(핫도그)</t>
    <phoneticPr fontId="1" type="noConversion"/>
  </si>
  <si>
    <t>11월23일</t>
    <phoneticPr fontId="1" type="noConversion"/>
  </si>
  <si>
    <t>점심식사(파스타2,스프2)</t>
    <phoneticPr fontId="1" type="noConversion"/>
  </si>
  <si>
    <t>이탈리안 레스토랑</t>
    <phoneticPr fontId="1" type="noConversion"/>
  </si>
  <si>
    <t>$.14.05</t>
    <phoneticPr fontId="1" type="noConversion"/>
  </si>
  <si>
    <t>저녁식사구입(과자,스팸,달걀)</t>
    <phoneticPr fontId="1" type="noConversion"/>
  </si>
  <si>
    <t>센트럴파크 회전목마</t>
    <phoneticPr fontId="1" type="noConversion"/>
  </si>
  <si>
    <t>센트럴파크</t>
    <phoneticPr fontId="1" type="noConversion"/>
  </si>
  <si>
    <t>칵테일</t>
    <phoneticPr fontId="1" type="noConversion"/>
  </si>
  <si>
    <t>230 fifth rooftop bar</t>
    <phoneticPr fontId="1" type="noConversion"/>
  </si>
  <si>
    <t>져지가든몰 버스티켓</t>
    <phoneticPr fontId="1" type="noConversion"/>
  </si>
  <si>
    <t>터미널 매표소</t>
    <phoneticPr fontId="1" type="noConversion"/>
  </si>
  <si>
    <t>11월24일</t>
    <phoneticPr fontId="1" type="noConversion"/>
  </si>
  <si>
    <t>음료수</t>
    <phoneticPr fontId="1" type="noConversion"/>
  </si>
  <si>
    <t>줌바주스</t>
    <phoneticPr fontId="1" type="noConversion"/>
  </si>
  <si>
    <t>폴로</t>
    <phoneticPr fontId="1" type="noConversion"/>
  </si>
  <si>
    <t>빅토리아시크릿</t>
    <phoneticPr fontId="1" type="noConversion"/>
  </si>
  <si>
    <t>져지가든몰 매점</t>
    <phoneticPr fontId="1" type="noConversion"/>
  </si>
  <si>
    <t>Forever 21</t>
    <phoneticPr fontId="1" type="noConversion"/>
  </si>
  <si>
    <t>메트로폴리탄</t>
    <phoneticPr fontId="1" type="noConversion"/>
  </si>
  <si>
    <t>입장료(기부금입장)</t>
    <phoneticPr fontId="1" type="noConversion"/>
  </si>
  <si>
    <t>메트로폴리탄 고흐 gift shop</t>
    <phoneticPr fontId="1" type="noConversion"/>
  </si>
  <si>
    <t>길거리공연 팁</t>
    <phoneticPr fontId="1" type="noConversion"/>
  </si>
  <si>
    <t>메트로폴리탄 앞</t>
    <phoneticPr fontId="1" type="noConversion"/>
  </si>
  <si>
    <t>맥도널드</t>
    <phoneticPr fontId="1" type="noConversion"/>
  </si>
  <si>
    <t>쇼핑(화장품-투페이스드 마스카라구입)</t>
    <phoneticPr fontId="1" type="noConversion"/>
  </si>
  <si>
    <t>Macy's</t>
    <phoneticPr fontId="1" type="noConversion"/>
  </si>
  <si>
    <t>차비(~휘현언니네)</t>
    <phoneticPr fontId="1" type="noConversion"/>
  </si>
  <si>
    <t>11월25일</t>
    <phoneticPr fontId="1" type="noConversion"/>
  </si>
  <si>
    <t>점심식사(파스타,피자)</t>
    <phoneticPr fontId="1" type="noConversion"/>
  </si>
  <si>
    <t>간식(커피,머핀)</t>
    <phoneticPr fontId="1" type="noConversion"/>
  </si>
  <si>
    <t>그레고리커피</t>
    <phoneticPr fontId="1" type="noConversion"/>
  </si>
  <si>
    <t>Ferry 이용</t>
    <phoneticPr fontId="1" type="noConversion"/>
  </si>
  <si>
    <t>East Ferry</t>
    <phoneticPr fontId="1" type="noConversion"/>
  </si>
  <si>
    <t>세포라</t>
    <phoneticPr fontId="1" type="noConversion"/>
  </si>
  <si>
    <t>쇼핑(화장품-캣본디 립구입)</t>
    <phoneticPr fontId="1" type="noConversion"/>
  </si>
  <si>
    <t>다음날 아침 미리구입(바,요거트)</t>
    <phoneticPr fontId="1" type="noConversion"/>
  </si>
  <si>
    <t>$.3.455</t>
    <phoneticPr fontId="1" type="noConversion"/>
  </si>
  <si>
    <t>저녁식사(순두부)</t>
    <phoneticPr fontId="1" type="noConversion"/>
  </si>
  <si>
    <t>뉴욕 북창동순두부</t>
    <phoneticPr fontId="1" type="noConversion"/>
  </si>
  <si>
    <t>11월26일</t>
    <phoneticPr fontId="1" type="noConversion"/>
  </si>
  <si>
    <t>버거킹 애틀란타공항점</t>
    <phoneticPr fontId="1" type="noConversion"/>
  </si>
  <si>
    <t>애틀란타 공항 스낵바</t>
    <phoneticPr fontId="1" type="noConversion"/>
  </si>
  <si>
    <t>기에르모</t>
    <phoneticPr fontId="1" type="noConversion"/>
  </si>
  <si>
    <t>차렌트값(1/n)</t>
    <phoneticPr fontId="1" type="noConversion"/>
  </si>
  <si>
    <t>쇼핑(화장품-컬러팝 리퀴드섀도우 등)</t>
    <phoneticPr fontId="1" type="noConversion"/>
  </si>
  <si>
    <t>컬러팝</t>
    <phoneticPr fontId="1" type="noConversion"/>
  </si>
  <si>
    <t>11월27일</t>
    <phoneticPr fontId="1" type="noConversion"/>
  </si>
  <si>
    <t>보조배터리구입</t>
    <phoneticPr fontId="1" type="noConversion"/>
  </si>
  <si>
    <t>빨래 및 간식구입(자판기)</t>
    <phoneticPr fontId="1" type="noConversion"/>
  </si>
  <si>
    <t>11월28일</t>
    <phoneticPr fontId="1" type="noConversion"/>
  </si>
  <si>
    <t>12월5일</t>
    <phoneticPr fontId="1" type="noConversion"/>
  </si>
  <si>
    <t>바비큐파티비용 (1/n)</t>
    <phoneticPr fontId="1" type="noConversion"/>
  </si>
  <si>
    <t>재련오빠</t>
    <phoneticPr fontId="1" type="noConversion"/>
  </si>
  <si>
    <t>Dead day 파티(입장료+술)</t>
    <phoneticPr fontId="1" type="noConversion"/>
  </si>
  <si>
    <t>한국으로 보내는 짐 배송비</t>
    <phoneticPr fontId="1" type="noConversion"/>
  </si>
  <si>
    <t>몽고메리 한미우체국</t>
    <phoneticPr fontId="1" type="noConversion"/>
  </si>
  <si>
    <t>12월6일</t>
    <phoneticPr fontId="1" type="noConversion"/>
  </si>
  <si>
    <t>몽고메리 한인마켓</t>
    <phoneticPr fontId="1" type="noConversion"/>
  </si>
  <si>
    <t>음식(선물과자,라면)</t>
    <phoneticPr fontId="1" type="noConversion"/>
  </si>
  <si>
    <t>소공동순두부</t>
    <phoneticPr fontId="1" type="noConversion"/>
  </si>
  <si>
    <t>혁수오빠</t>
    <phoneticPr fontId="1" type="noConversion"/>
  </si>
  <si>
    <t>12월8일</t>
    <phoneticPr fontId="1" type="noConversion"/>
  </si>
  <si>
    <t>월마트</t>
    <phoneticPr fontId="1" type="noConversion"/>
  </si>
  <si>
    <t>쇼핑(귀걸이2,선물마스카라4,간식2)</t>
    <phoneticPr fontId="1" type="noConversion"/>
  </si>
  <si>
    <t>12월9일</t>
    <phoneticPr fontId="1" type="noConversion"/>
  </si>
  <si>
    <t>12월10일</t>
    <phoneticPr fontId="1" type="noConversion"/>
  </si>
  <si>
    <t>택시비(몽고메리~애틀란타) (1/n)</t>
    <phoneticPr fontId="1" type="noConversion"/>
  </si>
  <si>
    <t>택시</t>
    <phoneticPr fontId="1" type="noConversion"/>
  </si>
  <si>
    <t>12월11일</t>
    <phoneticPr fontId="1" type="noConversion"/>
  </si>
  <si>
    <t>위키드스푼</t>
    <phoneticPr fontId="1" type="noConversion"/>
  </si>
  <si>
    <t>점심식사(호텔뷔페)</t>
    <phoneticPr fontId="1" type="noConversion"/>
  </si>
  <si>
    <t>라스베거스 North premium outlet</t>
    <phoneticPr fontId="1" type="noConversion"/>
  </si>
  <si>
    <t>12월12일</t>
    <phoneticPr fontId="1" type="noConversion"/>
  </si>
  <si>
    <t>쇼핑(화장품-림멜 립리퀴드)</t>
    <phoneticPr fontId="1" type="noConversion"/>
  </si>
  <si>
    <t>쇼핑(화장품-랑콤 립스틱)</t>
    <phoneticPr fontId="1" type="noConversion"/>
  </si>
  <si>
    <t>쇼핑(할머니선물-콜롬비아 장갑,쿠폰사용)</t>
    <phoneticPr fontId="1" type="noConversion"/>
  </si>
  <si>
    <t>점심</t>
    <phoneticPr fontId="1" type="noConversion"/>
  </si>
  <si>
    <t>서브웨이 아울렛점</t>
    <phoneticPr fontId="1" type="noConversion"/>
  </si>
  <si>
    <t>12월12일</t>
    <phoneticPr fontId="1" type="noConversion"/>
  </si>
  <si>
    <t>아울렛 ATM</t>
    <phoneticPr fontId="1" type="noConversion"/>
  </si>
  <si>
    <t>스트립쇼</t>
    <phoneticPr fontId="1" type="noConversion"/>
  </si>
  <si>
    <t>Hustler</t>
    <phoneticPr fontId="1" type="noConversion"/>
  </si>
  <si>
    <t>SATAY Thai Bistro&amp;Bar</t>
    <phoneticPr fontId="1" type="noConversion"/>
  </si>
  <si>
    <t>저녁(팟타이)</t>
    <phoneticPr fontId="1" type="noConversion"/>
  </si>
  <si>
    <t>놀이기구+입장비</t>
    <phoneticPr fontId="1" type="noConversion"/>
  </si>
  <si>
    <t>Stratosphere</t>
    <phoneticPr fontId="1" type="noConversion"/>
  </si>
  <si>
    <t>12월13일</t>
    <phoneticPr fontId="1" type="noConversion"/>
  </si>
  <si>
    <t>규동오빠</t>
    <phoneticPr fontId="1" type="noConversion"/>
  </si>
  <si>
    <t>술값+우버(1/n)</t>
    <phoneticPr fontId="1" type="noConversion"/>
  </si>
  <si>
    <t>12월13일</t>
    <phoneticPr fontId="1" type="noConversion"/>
  </si>
  <si>
    <t>그랜드캐니언+엔텔로프 투어비</t>
    <phoneticPr fontId="1" type="noConversion"/>
  </si>
  <si>
    <t>그랜드투어</t>
    <phoneticPr fontId="1" type="noConversion"/>
  </si>
  <si>
    <t>세븐일레븐</t>
    <phoneticPr fontId="1" type="noConversion"/>
  </si>
  <si>
    <t>간식비</t>
    <phoneticPr fontId="1" type="noConversion"/>
  </si>
  <si>
    <t>간식비(라면2,초코빵1)</t>
    <phoneticPr fontId="1" type="noConversion"/>
  </si>
  <si>
    <t>맥도널드</t>
    <phoneticPr fontId="1" type="noConversion"/>
  </si>
  <si>
    <t>아침식사(맥머핀)</t>
    <phoneticPr fontId="1" type="noConversion"/>
  </si>
  <si>
    <t>12월14일</t>
    <phoneticPr fontId="1" type="noConversion"/>
  </si>
  <si>
    <t>앤텔로프 가이드</t>
    <phoneticPr fontId="1" type="noConversion"/>
  </si>
  <si>
    <t>팁</t>
    <phoneticPr fontId="1" type="noConversion"/>
  </si>
  <si>
    <t>간식(과자)</t>
    <phoneticPr fontId="1" type="noConversion"/>
  </si>
  <si>
    <t>저녁(순두부)</t>
    <phoneticPr fontId="1" type="noConversion"/>
  </si>
  <si>
    <t>라스베거스 명동순두부</t>
    <phoneticPr fontId="1" type="noConversion"/>
  </si>
  <si>
    <t xml:space="preserve">규동오빠 </t>
    <phoneticPr fontId="1" type="noConversion"/>
  </si>
  <si>
    <t>숙소지원</t>
    <phoneticPr fontId="1" type="noConversion"/>
  </si>
  <si>
    <t>12월15일</t>
    <phoneticPr fontId="1" type="noConversion"/>
  </si>
  <si>
    <t>12월16일</t>
    <phoneticPr fontId="1" type="noConversion"/>
  </si>
  <si>
    <t>진야라멘</t>
    <phoneticPr fontId="1" type="noConversion"/>
  </si>
  <si>
    <t>점심(라멘+교자, 주차비1달러 포함시킴)</t>
    <phoneticPr fontId="1" type="noConversion"/>
  </si>
  <si>
    <t>저녁(찜닭+오빠2줌)</t>
    <phoneticPr fontId="1" type="noConversion"/>
  </si>
  <si>
    <t>동대문 닭한마리</t>
    <phoneticPr fontId="1" type="noConversion"/>
  </si>
  <si>
    <t>렌트값+우버+숙박(1/n)</t>
    <phoneticPr fontId="1" type="noConversion"/>
  </si>
  <si>
    <t>현금인출 추가 수수료</t>
    <phoneticPr fontId="1" type="noConversion"/>
  </si>
  <si>
    <t>현금인출 추가 수수료</t>
    <phoneticPr fontId="1" type="noConversion"/>
  </si>
  <si>
    <t>웰스파고 LA</t>
    <phoneticPr fontId="1" type="noConversion"/>
  </si>
  <si>
    <t>커피빈 LA공항점</t>
    <phoneticPr fontId="1" type="noConversion"/>
  </si>
  <si>
    <t>12월17일</t>
    <phoneticPr fontId="1" type="noConversion"/>
  </si>
  <si>
    <t>아침(커피+샌드위치랩)</t>
    <phoneticPr fontId="1" type="noConversion"/>
  </si>
  <si>
    <t>편의점 LA공항점</t>
    <phoneticPr fontId="1" type="noConversion"/>
  </si>
  <si>
    <t>간식(빵+초콜릿)</t>
    <phoneticPr fontId="1" type="noConversion"/>
  </si>
  <si>
    <t>슈퍼두파버거</t>
    <phoneticPr fontId="1" type="noConversion"/>
  </si>
  <si>
    <t>점심(버거+쉐이크+아이스크림 콘)</t>
    <phoneticPr fontId="1" type="noConversion"/>
  </si>
  <si>
    <t>자전거대여</t>
    <phoneticPr fontId="1" type="noConversion"/>
  </si>
  <si>
    <t>SF Bicycle rentals</t>
    <phoneticPr fontId="1" type="noConversion"/>
  </si>
  <si>
    <t>스타벅스 소샬리토점</t>
    <phoneticPr fontId="1" type="noConversion"/>
  </si>
  <si>
    <t>커피+머핀+빵</t>
    <phoneticPr fontId="1" type="noConversion"/>
  </si>
  <si>
    <t>소샬리토 기념품샵</t>
    <phoneticPr fontId="1" type="noConversion"/>
  </si>
  <si>
    <t>기념품 구입(거울)</t>
    <phoneticPr fontId="1" type="noConversion"/>
  </si>
  <si>
    <t>저녁-야식구입</t>
    <phoneticPr fontId="1" type="noConversion"/>
  </si>
  <si>
    <t>글레이즈 데리야끼</t>
    <phoneticPr fontId="1" type="noConversion"/>
  </si>
  <si>
    <t>아시안 박스</t>
    <phoneticPr fontId="1" type="noConversion"/>
  </si>
  <si>
    <t>아침식사(벤또)</t>
    <phoneticPr fontId="1" type="noConversion"/>
  </si>
  <si>
    <t>12월18일</t>
    <phoneticPr fontId="1" type="noConversion"/>
  </si>
  <si>
    <t>스타벅스</t>
    <phoneticPr fontId="1" type="noConversion"/>
  </si>
  <si>
    <t>페리빌딩 마켓</t>
    <phoneticPr fontId="1" type="noConversion"/>
  </si>
  <si>
    <t>아이스크림</t>
    <phoneticPr fontId="1" type="noConversion"/>
  </si>
  <si>
    <t>라멘</t>
    <phoneticPr fontId="1" type="noConversion"/>
  </si>
  <si>
    <t xml:space="preserve">커피+머핀 </t>
    <phoneticPr fontId="1" type="noConversion"/>
  </si>
  <si>
    <t>J-Mart</t>
    <phoneticPr fontId="1" type="noConversion"/>
  </si>
  <si>
    <t>간식(과자구입)</t>
    <phoneticPr fontId="1" type="noConversion"/>
  </si>
  <si>
    <t>12월19일</t>
    <phoneticPr fontId="1" type="noConversion"/>
  </si>
  <si>
    <t>세포라 유니언스퀘어점</t>
    <phoneticPr fontId="1" type="noConversion"/>
  </si>
  <si>
    <t>경전차 매표소</t>
    <phoneticPr fontId="1" type="noConversion"/>
  </si>
  <si>
    <t>경전차표 구입</t>
    <phoneticPr fontId="1" type="noConversion"/>
  </si>
  <si>
    <t>저녁(라멘)</t>
    <phoneticPr fontId="1" type="noConversion"/>
  </si>
  <si>
    <t>Korean Bamboo</t>
    <phoneticPr fontId="1" type="noConversion"/>
  </si>
  <si>
    <t>점심(한식)</t>
    <phoneticPr fontId="1" type="noConversion"/>
  </si>
  <si>
    <t>스타벅스 시애틀점</t>
    <phoneticPr fontId="1" type="noConversion"/>
  </si>
  <si>
    <t>커피+빵</t>
    <phoneticPr fontId="1" type="noConversion"/>
  </si>
  <si>
    <t>Target</t>
    <phoneticPr fontId="1" type="noConversion"/>
  </si>
  <si>
    <t>쇼핑(가르니아 오일+브러쉬2개)</t>
    <phoneticPr fontId="1" type="noConversion"/>
  </si>
  <si>
    <t>렌즈구입 (4개월치)</t>
    <phoneticPr fontId="1" type="noConversion"/>
  </si>
  <si>
    <t>쇼핑(화장품-맥 립스틱,smashbox,클리니크)</t>
    <phoneticPr fontId="1" type="noConversion"/>
  </si>
  <si>
    <t>쇼핑(화장품-아나스타샤 립스틱)</t>
    <phoneticPr fontId="1" type="noConversion"/>
  </si>
  <si>
    <t>쇼핑(동생선물-지갑구입)</t>
    <phoneticPr fontId="1" type="noConversion"/>
  </si>
  <si>
    <t>쇼핑(옷-상하의)</t>
    <phoneticPr fontId="1" type="noConversion"/>
  </si>
  <si>
    <t>쇼핑(속옷구입)</t>
    <phoneticPr fontId="1" type="noConversion"/>
  </si>
  <si>
    <t>쇼핑(시은이선물구입)</t>
    <phoneticPr fontId="1" type="noConversion"/>
  </si>
  <si>
    <t>New York</t>
    <phoneticPr fontId="1" type="noConversion"/>
  </si>
  <si>
    <t>Soho - Forever21</t>
    <phoneticPr fontId="1" type="noConversion"/>
  </si>
  <si>
    <t>선글라스+털자켓</t>
    <phoneticPr fontId="1" type="noConversion"/>
  </si>
  <si>
    <t xml:space="preserve">Brookyle bridge street </t>
    <phoneticPr fontId="1" type="noConversion"/>
  </si>
  <si>
    <t>키체인</t>
    <phoneticPr fontId="1" type="noConversion"/>
  </si>
  <si>
    <t>Gersey garden outlet - Polo</t>
    <phoneticPr fontId="1" type="noConversion"/>
  </si>
  <si>
    <t>지갑(승우)</t>
    <phoneticPr fontId="1" type="noConversion"/>
  </si>
  <si>
    <t>자켓1+뷔스티에set</t>
    <phoneticPr fontId="1" type="noConversion"/>
  </si>
  <si>
    <t>Gersey garden outlet - forever21</t>
    <phoneticPr fontId="1" type="noConversion"/>
  </si>
  <si>
    <t>Gersey garden outlet - Victoria Secret</t>
    <phoneticPr fontId="1" type="noConversion"/>
  </si>
  <si>
    <t>브라1+속옷2</t>
    <phoneticPr fontId="1" type="noConversion"/>
  </si>
  <si>
    <t>Metropolitan museum</t>
    <phoneticPr fontId="1" type="noConversion"/>
  </si>
  <si>
    <t>Macy's- too faced</t>
    <phoneticPr fontId="1" type="noConversion"/>
  </si>
  <si>
    <t>마스카라</t>
    <phoneticPr fontId="1" type="noConversion"/>
  </si>
  <si>
    <t>Sephora</t>
    <phoneticPr fontId="1" type="noConversion"/>
  </si>
  <si>
    <t>캣본디 립스틱</t>
    <phoneticPr fontId="1" type="noConversion"/>
  </si>
  <si>
    <t>Online</t>
    <phoneticPr fontId="1" type="noConversion"/>
  </si>
  <si>
    <t>Online</t>
    <phoneticPr fontId="1" type="noConversion"/>
  </si>
  <si>
    <t>Colourpop.com</t>
    <phoneticPr fontId="1" type="noConversion"/>
  </si>
  <si>
    <t>11월 05일</t>
    <phoneticPr fontId="1" type="noConversion"/>
  </si>
  <si>
    <t>11월 20일</t>
    <phoneticPr fontId="1" type="noConversion"/>
  </si>
  <si>
    <t>11월 21일</t>
    <phoneticPr fontId="1" type="noConversion"/>
  </si>
  <si>
    <t>11월 24일</t>
    <phoneticPr fontId="1" type="noConversion"/>
  </si>
  <si>
    <t>11월 25일</t>
    <phoneticPr fontId="1" type="noConversion"/>
  </si>
  <si>
    <t>11월 27일</t>
    <phoneticPr fontId="1" type="noConversion"/>
  </si>
  <si>
    <t>아이팔레트,섀도5,립스틱1</t>
    <phoneticPr fontId="1" type="noConversion"/>
  </si>
  <si>
    <t>보조배터리</t>
    <phoneticPr fontId="1" type="noConversion"/>
  </si>
  <si>
    <t>Walmart</t>
    <phoneticPr fontId="1" type="noConversion"/>
  </si>
  <si>
    <t>Troy</t>
    <phoneticPr fontId="1" type="noConversion"/>
  </si>
  <si>
    <t>12월 08일</t>
    <phoneticPr fontId="1" type="noConversion"/>
  </si>
  <si>
    <t>12월 12일</t>
    <phoneticPr fontId="1" type="noConversion"/>
  </si>
  <si>
    <t>Las vegas</t>
    <phoneticPr fontId="1" type="noConversion"/>
  </si>
  <si>
    <t>North premium outlet- The beauty space</t>
    <phoneticPr fontId="1" type="noConversion"/>
  </si>
  <si>
    <t>North premium outlet- The luxury store</t>
    <phoneticPr fontId="1" type="noConversion"/>
  </si>
  <si>
    <t>림멜립스틱</t>
    <phoneticPr fontId="1" type="noConversion"/>
  </si>
  <si>
    <t>랑콤립스틱</t>
    <phoneticPr fontId="1" type="noConversion"/>
  </si>
  <si>
    <t>North premium outlet - The cosmetic company</t>
    <phoneticPr fontId="1" type="noConversion"/>
  </si>
  <si>
    <t>맥립1,스메시박스/클리니크 블러셔</t>
    <phoneticPr fontId="1" type="noConversion"/>
  </si>
  <si>
    <t>North premium outlet - Columbia</t>
    <phoneticPr fontId="1" type="noConversion"/>
  </si>
  <si>
    <t>장갑(할머니)</t>
    <phoneticPr fontId="1" type="noConversion"/>
  </si>
  <si>
    <t>San Francisco</t>
    <phoneticPr fontId="1" type="noConversion"/>
  </si>
  <si>
    <t>거울</t>
    <phoneticPr fontId="1" type="noConversion"/>
  </si>
  <si>
    <t>소샬리토 기념품샵</t>
    <phoneticPr fontId="1" type="noConversion"/>
  </si>
  <si>
    <t>아나스타샤 립스틱1</t>
    <phoneticPr fontId="1" type="noConversion"/>
  </si>
  <si>
    <t>12월 17일</t>
    <phoneticPr fontId="1" type="noConversion"/>
  </si>
  <si>
    <t>12월 18일</t>
    <phoneticPr fontId="1" type="noConversion"/>
  </si>
  <si>
    <t>12월 19일</t>
    <phoneticPr fontId="1" type="noConversion"/>
  </si>
  <si>
    <t>Seattle</t>
    <phoneticPr fontId="1" type="noConversion"/>
  </si>
  <si>
    <t>가르니아 오일+브러쉬2</t>
    <phoneticPr fontId="1" type="noConversion"/>
  </si>
  <si>
    <t>쇼핑 합계</t>
    <phoneticPr fontId="1" type="noConversion"/>
  </si>
  <si>
    <t>여권/비자사진</t>
    <phoneticPr fontId="1" type="noConversion"/>
  </si>
  <si>
    <t>부천역 해피유</t>
    <phoneticPr fontId="1" type="noConversion"/>
  </si>
  <si>
    <t>4월01일</t>
    <phoneticPr fontId="1" type="noConversion"/>
  </si>
  <si>
    <t>11월</t>
    <phoneticPr fontId="1" type="noConversion"/>
  </si>
  <si>
    <t>12월</t>
    <phoneticPr fontId="1" type="noConversion"/>
  </si>
  <si>
    <t>한인민박 47번가</t>
    <phoneticPr fontId="1" type="noConversion"/>
  </si>
  <si>
    <t>09월11일</t>
    <phoneticPr fontId="1" type="noConversion"/>
  </si>
  <si>
    <t>호텔스닷컴</t>
    <phoneticPr fontId="1" type="noConversion"/>
  </si>
  <si>
    <t>09월13일</t>
    <phoneticPr fontId="1" type="noConversion"/>
  </si>
  <si>
    <t>※11월 비용으로 이월</t>
    <phoneticPr fontId="1" type="noConversion"/>
  </si>
  <si>
    <t>9월 순지출
(11월 이월금액 제외)</t>
    <phoneticPr fontId="1" type="noConversion"/>
  </si>
  <si>
    <t>9월 순지출 합계</t>
    <phoneticPr fontId="1" type="noConversion"/>
  </si>
  <si>
    <t>9월 순지출(후예약제외)</t>
    <phoneticPr fontId="1" type="noConversion"/>
  </si>
  <si>
    <t>8월 지출액 합계</t>
    <phoneticPr fontId="1" type="noConversion"/>
  </si>
  <si>
    <t xml:space="preserve">8월 지출액 </t>
    <phoneticPr fontId="1" type="noConversion"/>
  </si>
  <si>
    <t>여행관련 선예약금(이월금액)</t>
    <phoneticPr fontId="1" type="noConversion"/>
  </si>
  <si>
    <t>Sprit Flight</t>
    <phoneticPr fontId="1" type="noConversion"/>
  </si>
  <si>
    <t>10월28일</t>
    <phoneticPr fontId="1" type="noConversion"/>
  </si>
  <si>
    <t>10월30일</t>
    <phoneticPr fontId="1" type="noConversion"/>
  </si>
  <si>
    <t>12월 서부TR-숙소예약-1박(시애틀)</t>
    <phoneticPr fontId="1" type="noConversion"/>
  </si>
  <si>
    <t>12월 서부TR-숙소예약-3박(라스베가스)</t>
    <phoneticPr fontId="1" type="noConversion"/>
  </si>
  <si>
    <t>11월 동부TR-숙소예약-6박7일(뉴욕)</t>
    <phoneticPr fontId="1" type="noConversion"/>
  </si>
  <si>
    <t>11월 동부TR-숙소예약-2박(워싱턴DC)</t>
    <phoneticPr fontId="1" type="noConversion"/>
  </si>
  <si>
    <t>12월 서부TR-항공권구매(ATL-&gt;LAS)</t>
    <phoneticPr fontId="1" type="noConversion"/>
  </si>
  <si>
    <t>12월 서부TR-숙소예약-1박(시애틀)</t>
    <phoneticPr fontId="1" type="noConversion"/>
  </si>
  <si>
    <t>11월 동부TR-숙소예약-6박7일(뉴욕)</t>
    <phoneticPr fontId="1" type="noConversion"/>
  </si>
  <si>
    <t xml:space="preserve">11월 동부TR-뮤지컬 예약 </t>
    <phoneticPr fontId="1" type="noConversion"/>
  </si>
  <si>
    <t>11월 동부TR-뮤지컬 예약</t>
    <phoneticPr fontId="1" type="noConversion"/>
  </si>
  <si>
    <t>※12월 비용으로 이월</t>
    <phoneticPr fontId="1" type="noConversion"/>
  </si>
  <si>
    <t>11월 동부TR-항공권구매(ATL-&gt;NY)</t>
    <phoneticPr fontId="1" type="noConversion"/>
  </si>
  <si>
    <t>11월 동부TR-항공권구매(ATL-&gt;NY)</t>
    <phoneticPr fontId="1" type="noConversion"/>
  </si>
  <si>
    <t>10월 순지출(후예약제외)</t>
    <phoneticPr fontId="1" type="noConversion"/>
  </si>
  <si>
    <t>10월 순지출
(12월 이월금액 제외)</t>
    <phoneticPr fontId="1" type="noConversion"/>
  </si>
  <si>
    <t>10월 순지출 합계</t>
    <phoneticPr fontId="1" type="noConversion"/>
  </si>
  <si>
    <t>11월 지출</t>
    <phoneticPr fontId="1" type="noConversion"/>
  </si>
  <si>
    <t>11월 순지출
(12월 이월금액 제외)</t>
    <phoneticPr fontId="1" type="noConversion"/>
  </si>
  <si>
    <t>11월 순지출 합계</t>
    <phoneticPr fontId="1" type="noConversion"/>
  </si>
  <si>
    <t>11월09일</t>
    <phoneticPr fontId="1" type="noConversion"/>
  </si>
  <si>
    <t>메가버스</t>
    <phoneticPr fontId="1" type="noConversion"/>
  </si>
  <si>
    <t>11월 동부TR-메가버스 예매(DC-&gt;NY)</t>
    <phoneticPr fontId="1" type="noConversion"/>
  </si>
  <si>
    <t>11월 동부TR-빅애플패스 구입</t>
    <phoneticPr fontId="1" type="noConversion"/>
  </si>
  <si>
    <t>11월15일</t>
    <phoneticPr fontId="1" type="noConversion"/>
  </si>
  <si>
    <t>Southwest</t>
    <phoneticPr fontId="1" type="noConversion"/>
  </si>
  <si>
    <t>12월 서부TR-항공권구매(LAS-&gt;SFO)</t>
    <phoneticPr fontId="1" type="noConversion"/>
  </si>
  <si>
    <t>12월 서부TR-숙소예약-2박(LA)</t>
    <phoneticPr fontId="1" type="noConversion"/>
  </si>
  <si>
    <t>12월 서부TR-숙소예약-1박(SFO)</t>
    <phoneticPr fontId="1" type="noConversion"/>
  </si>
  <si>
    <t>11월16일</t>
    <phoneticPr fontId="1" type="noConversion"/>
  </si>
  <si>
    <t>12월 서부TR-항공권구매(SFO-&gt;SEA)</t>
    <phoneticPr fontId="1" type="noConversion"/>
  </si>
  <si>
    <t>Delta</t>
    <phoneticPr fontId="1" type="noConversion"/>
  </si>
  <si>
    <t>11월29일</t>
    <phoneticPr fontId="1" type="noConversion"/>
  </si>
  <si>
    <t>수하물 추가수수료</t>
    <phoneticPr fontId="1" type="noConversion"/>
  </si>
  <si>
    <t>Sprit/Delta(규)</t>
    <phoneticPr fontId="1" type="noConversion"/>
  </si>
  <si>
    <t>12월10일</t>
    <phoneticPr fontId="1" type="noConversion"/>
  </si>
  <si>
    <t>Uber</t>
    <phoneticPr fontId="1" type="noConversion"/>
  </si>
  <si>
    <t>12월17일</t>
    <phoneticPr fontId="1" type="noConversion"/>
  </si>
  <si>
    <t>12월18일</t>
    <phoneticPr fontId="1" type="noConversion"/>
  </si>
  <si>
    <t>교통비</t>
    <phoneticPr fontId="1" type="noConversion"/>
  </si>
  <si>
    <t>12월19일</t>
    <phoneticPr fontId="1" type="noConversion"/>
  </si>
  <si>
    <t>12월20일</t>
    <phoneticPr fontId="1" type="noConversion"/>
  </si>
  <si>
    <t>교통비</t>
    <phoneticPr fontId="1" type="noConversion"/>
  </si>
  <si>
    <t>12월19일</t>
    <phoneticPr fontId="1" type="noConversion"/>
  </si>
  <si>
    <t>Target</t>
    <phoneticPr fontId="1" type="noConversion"/>
  </si>
  <si>
    <t>과자 및 간식구입</t>
    <phoneticPr fontId="1" type="noConversion"/>
  </si>
  <si>
    <t>11월 지출(후예약제외)</t>
    <phoneticPr fontId="1" type="noConversion"/>
  </si>
  <si>
    <t>숙소예약(뉴욕)</t>
    <phoneticPr fontId="1" type="noConversion"/>
  </si>
  <si>
    <t>항공권구매(ATL-&gt;NY)</t>
    <phoneticPr fontId="1" type="noConversion"/>
  </si>
  <si>
    <t>숙소예약(워싱턴DC)</t>
    <phoneticPr fontId="1" type="noConversion"/>
  </si>
  <si>
    <t>12월 지출</t>
    <phoneticPr fontId="1" type="noConversion"/>
  </si>
  <si>
    <t>숙소예약(시애틀)</t>
    <phoneticPr fontId="1" type="noConversion"/>
  </si>
  <si>
    <t>항공권구매(ATL-&gt;LAS)</t>
    <phoneticPr fontId="1" type="noConversion"/>
  </si>
  <si>
    <t>숙소예약(라스베가스)</t>
    <phoneticPr fontId="1" type="noConversion"/>
  </si>
  <si>
    <t>항공권구매(LAS-&gt;SFO)</t>
    <phoneticPr fontId="1" type="noConversion"/>
  </si>
  <si>
    <t>숙소예약(LA)</t>
    <phoneticPr fontId="1" type="noConversion"/>
  </si>
  <si>
    <t>숙소예약(SFO)</t>
    <phoneticPr fontId="1" type="noConversion"/>
  </si>
  <si>
    <t>항공권구매(SFO-&gt;SEA)</t>
    <phoneticPr fontId="1" type="noConversion"/>
  </si>
  <si>
    <t>이월금액
(9월)</t>
    <phoneticPr fontId="1" type="noConversion"/>
  </si>
  <si>
    <t>이월금액
(10,11월)</t>
    <phoneticPr fontId="1" type="noConversion"/>
  </si>
  <si>
    <t>개인필수비용</t>
    <phoneticPr fontId="1" type="noConversion"/>
  </si>
  <si>
    <t>12월 순지출 합계</t>
    <phoneticPr fontId="1" type="noConversion"/>
  </si>
  <si>
    <t>12월 순지출(10,11이월포함)</t>
    <phoneticPr fontId="1" type="noConversion"/>
  </si>
  <si>
    <t xml:space="preserve">12월 순지출
</t>
    <phoneticPr fontId="1" type="noConversion"/>
  </si>
  <si>
    <t>동부여행
(DC,NY)
(11/17-11/26)</t>
    <phoneticPr fontId="1" type="noConversion"/>
  </si>
  <si>
    <t xml:space="preserve">애틀란타 여행
(11/04-11/05)
</t>
    <phoneticPr fontId="1" type="noConversion"/>
  </si>
  <si>
    <t>서부여행
(LAS~SEA)
(12/10-12/20)</t>
    <phoneticPr fontId="1" type="noConversion"/>
  </si>
  <si>
    <t>총 지출액</t>
    <phoneticPr fontId="1" type="noConversion"/>
  </si>
  <si>
    <t>원화 총액▶</t>
    <phoneticPr fontId="1" type="noConversion"/>
  </si>
  <si>
    <t>◀달러환산</t>
    <phoneticPr fontId="1" type="noConversion"/>
  </si>
  <si>
    <t>환율-1064.5</t>
    <phoneticPr fontId="1" type="noConversion"/>
  </si>
  <si>
    <t>공금사용
-&gt;1/n함</t>
    <phoneticPr fontId="1" type="noConversion"/>
  </si>
  <si>
    <t>가기전 지출</t>
    <phoneticPr fontId="1" type="noConversion"/>
  </si>
  <si>
    <t>준비물구입비</t>
    <phoneticPr fontId="1" type="noConversion"/>
  </si>
  <si>
    <t>개인필수비용</t>
    <phoneticPr fontId="1" type="noConversion"/>
  </si>
  <si>
    <t>교환학생 지출내역 요약(in the USA)</t>
    <phoneticPr fontId="1" type="noConversion"/>
  </si>
  <si>
    <t>합 계</t>
    <phoneticPr fontId="1" type="noConversion"/>
  </si>
  <si>
    <t>교환학생 준비 비용</t>
    <phoneticPr fontId="1" type="noConversion"/>
  </si>
  <si>
    <t>11월22일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</si>
  <si>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</si>
  <si>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</si>
  <si>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</si>
  <si>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</si>
  <si>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</si>
  <si>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 계</t>
    <phoneticPr fontId="1" type="noConversion"/>
  </si>
  <si>
    <t>필수비용</t>
    <phoneticPr fontId="1" type="noConversion"/>
  </si>
  <si>
    <t>생활비용</t>
    <phoneticPr fontId="1" type="noConversion"/>
  </si>
  <si>
    <t>여행비용</t>
    <phoneticPr fontId="1" type="noConversion"/>
  </si>
  <si>
    <t>개인쇼핑</t>
    <phoneticPr fontId="1" type="noConversion"/>
  </si>
  <si>
    <t>주요 카테고리별 합산</t>
    <phoneticPr fontId="1" type="noConversion"/>
  </si>
  <si>
    <t>다이어리(선물)</t>
    <phoneticPr fontId="1" type="noConversion"/>
  </si>
  <si>
    <t>귀걸이2,마스카라4(선물)</t>
    <phoneticPr fontId="1" type="noConversion"/>
  </si>
  <si>
    <t>11월 순지출(9이월금액포함)</t>
    <phoneticPr fontId="1" type="noConversion"/>
  </si>
  <si>
    <t>미국교환학생비용 총 정리</t>
    <phoneticPr fontId="1" type="noConversion"/>
  </si>
  <si>
    <t>교환학생 준비과정포함</t>
    <phoneticPr fontId="1" type="noConversion"/>
  </si>
  <si>
    <t>Only in the USA</t>
    <phoneticPr fontId="1" type="noConversion"/>
  </si>
  <si>
    <t>교환학생 준비과정미포함(Only in the USA)</t>
    <phoneticPr fontId="1" type="noConversion"/>
  </si>
  <si>
    <t>여행비용 미포함(Only in the USA)</t>
    <phoneticPr fontId="1" type="noConversion"/>
  </si>
  <si>
    <t>(환율)1066.5</t>
    <phoneticPr fontId="1" type="noConversion"/>
  </si>
  <si>
    <t>달러</t>
    <phoneticPr fontId="1" type="noConversion"/>
  </si>
  <si>
    <t>원화환산</t>
    <phoneticPr fontId="1" type="noConversion"/>
  </si>
  <si>
    <t>교환학생 준비과정비용(in Korea)</t>
    <phoneticPr fontId="1" type="noConversion"/>
  </si>
  <si>
    <t>1423만원</t>
    <phoneticPr fontId="1" type="noConversion"/>
  </si>
  <si>
    <t>1685만원</t>
    <phoneticPr fontId="1" type="noConversion"/>
  </si>
  <si>
    <t>1038만원</t>
    <phoneticPr fontId="1" type="noConversion"/>
  </si>
  <si>
    <t>262만원</t>
    <phoneticPr fontId="1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</si>
</sst>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24" formatCode="\$#,##0_);[Red]\(\$#,##0\)"/>
    <numFmt numFmtId="26" formatCode="\$#,##0.00_);[Red]\(\$#,##0.00\)"/>
    <numFmt numFmtId="176" formatCode="mm&quot;월&quot;\ dd&quot;일&quot;"/>
    <numFmt numFmtId="177" formatCode="\$#,##0.0_);[Red]\(\$#,##0.0\)"/>
    <numFmt numFmtId="178" formatCode="\$#,##0.000_);[Red]\(\$#,##0.000\)"/>
    <numFmt numFmtId="179" formatCode="&quot;₩&quot;#,##0_);[Red]\(&quot;₩&quot;#,##0\)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아리따-돋움(TTF)-Medium"/>
      <family val="1"/>
      <charset val="129"/>
    </font>
    <font>
      <b/>
      <sz val="16"/>
      <color theme="0"/>
      <name val="아리따-돋움(TTF)-Medium"/>
      <family val="1"/>
      <charset val="129"/>
    </font>
    <font>
      <sz val="11"/>
      <color theme="1"/>
      <name val="아리따-돋움(TTF)-Light"/>
      <family val="1"/>
      <charset val="129"/>
    </font>
    <font>
      <sz val="8"/>
      <color theme="1"/>
      <name val="아리따-돋움(TTF)-Medium"/>
      <family val="1"/>
      <charset val="129"/>
    </font>
    <font>
      <b/>
      <sz val="14"/>
      <color theme="1"/>
      <name val="아리따-돋움(TTF)-Light"/>
      <family val="1"/>
      <charset val="129"/>
    </font>
    <font>
      <b/>
      <sz val="11"/>
      <color theme="0"/>
      <name val="아리따-돋움(TTF)-Medium"/>
      <family val="1"/>
      <charset val="129"/>
    </font>
    <font>
      <b/>
      <sz val="11"/>
      <color theme="1"/>
      <name val="아리따-돋움(TTF)-Medium"/>
      <family val="1"/>
      <charset val="129"/>
    </font>
    <font>
      <sz val="11"/>
      <color rgb="FFFF0000"/>
      <name val="아리따-돋움(TTF)-Medium"/>
      <family val="1"/>
      <charset val="129"/>
    </font>
    <font>
      <b/>
      <sz val="11"/>
      <color theme="0"/>
      <name val="아리따-돋움(TTF)-Light"/>
      <family val="1"/>
      <charset val="129"/>
    </font>
    <font>
      <b/>
      <sz val="11"/>
      <color theme="1"/>
      <name val="아리따-돋움(TTF)-Light"/>
      <family val="1"/>
      <charset val="129"/>
    </font>
    <font>
      <sz val="11"/>
      <name val="아리따-돋움(TTF)-Medium"/>
      <family val="1"/>
      <charset val="129"/>
    </font>
    <font>
      <b/>
      <sz val="11"/>
      <color rgb="FFFF0000"/>
      <name val="아리따-돋움(TTF)-Medium"/>
      <family val="1"/>
      <charset val="129"/>
    </font>
    <font>
      <b/>
      <sz val="11"/>
      <name val="아리따-돋움(TTF)-Medium"/>
      <family val="1"/>
      <charset val="129"/>
    </font>
    <font>
      <sz val="11"/>
      <color theme="0"/>
      <name val="맑은 고딕"/>
      <family val="2"/>
      <charset val="129"/>
      <scheme val="minor"/>
    </font>
    <font>
      <sz val="14"/>
      <color theme="1"/>
      <name val="아리따-돋움(TTF)-Medium"/>
      <family val="1"/>
      <charset val="129"/>
    </font>
    <font>
      <b/>
      <sz val="12"/>
      <color theme="1"/>
      <name val="아리따-돋움(TTF)-Medium"/>
      <family val="1"/>
      <charset val="129"/>
    </font>
    <font>
      <sz val="12"/>
      <color theme="1"/>
      <name val="아리따-돋움(TTF)-Light"/>
      <family val="1"/>
      <charset val="129"/>
    </font>
    <font>
      <sz val="16"/>
      <color theme="1"/>
      <name val="아리따-돋움(TTF)-SemiBold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아리따-돋움(TTF)-Medium"/>
      <family val="1"/>
      <charset val="129"/>
    </font>
    <font>
      <sz val="18"/>
      <color theme="0"/>
      <name val="아리따-돋움(TTF)-Bold"/>
      <family val="1"/>
      <charset val="129"/>
    </font>
    <font>
      <sz val="16"/>
      <color theme="0"/>
      <name val="아리따-돋움(TTF)-SemiBold"/>
      <family val="1"/>
      <charset val="129"/>
    </font>
  </fonts>
  <fills count="25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24" fontId="2" fillId="9" borderId="3" xfId="0" applyNumberFormat="1" applyFont="1" applyFill="1" applyBorder="1" applyAlignment="1">
      <alignment horizontal="right" vertical="center"/>
    </xf>
    <xf numFmtId="0" fontId="0" fillId="9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24" fontId="0" fillId="0" borderId="0" xfId="0" applyNumberFormat="1">
      <alignment vertical="center"/>
    </xf>
    <xf numFmtId="0" fontId="2" fillId="6" borderId="10" xfId="0" applyFont="1" applyFill="1" applyBorder="1" applyAlignment="1">
      <alignment horizontal="center" vertical="center"/>
    </xf>
    <xf numFmtId="24" fontId="2" fillId="9" borderId="1" xfId="0" applyNumberFormat="1" applyFont="1" applyFill="1" applyBorder="1" applyAlignment="1">
      <alignment horizontal="right" vertical="center"/>
    </xf>
    <xf numFmtId="26" fontId="2" fillId="9" borderId="1" xfId="0" applyNumberFormat="1" applyFont="1" applyFill="1" applyBorder="1" applyAlignment="1">
      <alignment horizontal="right"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2" fillId="11" borderId="1" xfId="0" applyFont="1" applyFill="1" applyBorder="1" applyAlignment="1">
      <alignment horizontal="center" vertical="center"/>
    </xf>
    <xf numFmtId="26" fontId="2" fillId="11" borderId="1" xfId="0" applyNumberFormat="1" applyFont="1" applyFill="1" applyBorder="1" applyAlignment="1">
      <alignment horizontal="right" vertical="center"/>
    </xf>
    <xf numFmtId="24" fontId="2" fillId="11" borderId="1" xfId="0" applyNumberFormat="1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center" vertical="center"/>
    </xf>
    <xf numFmtId="24" fontId="2" fillId="10" borderId="1" xfId="0" applyNumberFormat="1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center" vertical="center"/>
    </xf>
    <xf numFmtId="26" fontId="2" fillId="10" borderId="1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1" xfId="0" applyFont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4" fontId="2" fillId="9" borderId="15" xfId="0" applyNumberFormat="1" applyFont="1" applyFill="1" applyBorder="1" applyAlignment="1">
      <alignment horizontal="right" vertical="center"/>
    </xf>
    <xf numFmtId="26" fontId="2" fillId="11" borderId="15" xfId="0" applyNumberFormat="1" applyFont="1" applyFill="1" applyBorder="1" applyAlignment="1">
      <alignment horizontal="right" vertical="center"/>
    </xf>
    <xf numFmtId="24" fontId="2" fillId="11" borderId="15" xfId="0" applyNumberFormat="1" applyFont="1" applyFill="1" applyBorder="1" applyAlignment="1">
      <alignment horizontal="right" vertical="center"/>
    </xf>
    <xf numFmtId="26" fontId="2" fillId="9" borderId="15" xfId="0" applyNumberFormat="1" applyFont="1" applyFill="1" applyBorder="1" applyAlignment="1">
      <alignment horizontal="right" vertical="center"/>
    </xf>
    <xf numFmtId="24" fontId="2" fillId="11" borderId="1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24" fontId="2" fillId="10" borderId="15" xfId="0" applyNumberFormat="1" applyFont="1" applyFill="1" applyBorder="1" applyAlignment="1">
      <alignment horizontal="right" vertical="center"/>
    </xf>
    <xf numFmtId="26" fontId="2" fillId="10" borderId="15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/>
    </xf>
    <xf numFmtId="26" fontId="8" fillId="16" borderId="1" xfId="0" applyNumberFormat="1" applyFont="1" applyFill="1" applyBorder="1" applyAlignment="1">
      <alignment horizontal="right" vertical="center"/>
    </xf>
    <xf numFmtId="26" fontId="2" fillId="9" borderId="1" xfId="0" applyNumberFormat="1" applyFont="1" applyFill="1" applyBorder="1" applyAlignment="1">
      <alignment vertical="center"/>
    </xf>
    <xf numFmtId="26" fontId="2" fillId="8" borderId="1" xfId="0" applyNumberFormat="1" applyFont="1" applyFill="1" applyBorder="1" applyAlignment="1">
      <alignment vertical="center"/>
    </xf>
    <xf numFmtId="26" fontId="2" fillId="8" borderId="1" xfId="0" applyNumberFormat="1" applyFont="1" applyFill="1" applyBorder="1" applyAlignment="1">
      <alignment horizontal="right" vertical="center"/>
    </xf>
    <xf numFmtId="24" fontId="2" fillId="11" borderId="1" xfId="0" applyNumberFormat="1" applyFont="1" applyFill="1" applyBorder="1" applyAlignment="1">
      <alignment vertical="center"/>
    </xf>
    <xf numFmtId="26" fontId="2" fillId="10" borderId="1" xfId="0" applyNumberFormat="1" applyFont="1" applyFill="1" applyBorder="1" applyAlignment="1">
      <alignment vertical="center"/>
    </xf>
    <xf numFmtId="0" fontId="2" fillId="11" borderId="1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24" fontId="2" fillId="1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4" fillId="9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4" fontId="4" fillId="0" borderId="14" xfId="0" applyNumberFormat="1" applyFont="1" applyBorder="1">
      <alignment vertical="center"/>
    </xf>
    <xf numFmtId="26" fontId="4" fillId="0" borderId="15" xfId="0" applyNumberFormat="1" applyFont="1" applyBorder="1">
      <alignment vertical="center"/>
    </xf>
    <xf numFmtId="24" fontId="4" fillId="0" borderId="15" xfId="0" applyNumberFormat="1" applyFont="1" applyBorder="1">
      <alignment vertical="center"/>
    </xf>
    <xf numFmtId="0" fontId="4" fillId="10" borderId="1" xfId="0" applyFont="1" applyFill="1" applyBorder="1">
      <alignment vertical="center"/>
    </xf>
    <xf numFmtId="0" fontId="4" fillId="8" borderId="1" xfId="0" applyFont="1" applyFill="1" applyBorder="1">
      <alignment vertical="center"/>
    </xf>
    <xf numFmtId="24" fontId="10" fillId="18" borderId="16" xfId="0" applyNumberFormat="1" applyFont="1" applyFill="1" applyBorder="1">
      <alignment vertical="center"/>
    </xf>
    <xf numFmtId="0" fontId="11" fillId="14" borderId="1" xfId="0" applyFont="1" applyFill="1" applyBorder="1" applyAlignment="1">
      <alignment horizontal="center" vertical="center"/>
    </xf>
    <xf numFmtId="24" fontId="8" fillId="16" borderId="1" xfId="0" applyNumberFormat="1" applyFont="1" applyFill="1" applyBorder="1" applyAlignment="1">
      <alignment horizontal="right" vertical="center"/>
    </xf>
    <xf numFmtId="26" fontId="0" fillId="0" borderId="0" xfId="0" applyNumberFormat="1">
      <alignment vertical="center"/>
    </xf>
    <xf numFmtId="26" fontId="4" fillId="0" borderId="14" xfId="0" applyNumberFormat="1" applyFont="1" applyBorder="1">
      <alignment vertical="center"/>
    </xf>
    <xf numFmtId="0" fontId="12" fillId="11" borderId="1" xfId="0" applyFont="1" applyFill="1" applyBorder="1" applyAlignment="1">
      <alignment horizontal="center" vertical="center"/>
    </xf>
    <xf numFmtId="26" fontId="12" fillId="11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2" fillId="11" borderId="7" xfId="0" applyFont="1" applyFill="1" applyBorder="1" applyAlignment="1">
      <alignment horizontal="center" vertical="center"/>
    </xf>
    <xf numFmtId="26" fontId="2" fillId="11" borderId="7" xfId="0" applyNumberFormat="1" applyFont="1" applyFill="1" applyBorder="1" applyAlignment="1">
      <alignment horizontal="right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25" xfId="0" applyFont="1" applyFill="1" applyBorder="1" applyAlignment="1">
      <alignment horizontal="center" vertical="center"/>
    </xf>
    <xf numFmtId="26" fontId="2" fillId="11" borderId="25" xfId="0" applyNumberFormat="1" applyFont="1" applyFill="1" applyBorder="1" applyAlignment="1">
      <alignment horizontal="right" vertical="center"/>
    </xf>
    <xf numFmtId="0" fontId="2" fillId="11" borderId="26" xfId="0" applyFont="1" applyFill="1" applyBorder="1" applyAlignment="1">
      <alignment horizontal="center" vertical="center"/>
    </xf>
    <xf numFmtId="24" fontId="2" fillId="11" borderId="26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26" fontId="0" fillId="10" borderId="1" xfId="0" applyNumberFormat="1" applyFill="1" applyBorder="1">
      <alignment vertical="center"/>
    </xf>
    <xf numFmtId="178" fontId="2" fillId="10" borderId="1" xfId="0" applyNumberFormat="1" applyFont="1" applyFill="1" applyBorder="1" applyAlignment="1">
      <alignment horizontal="right" vertical="center"/>
    </xf>
    <xf numFmtId="177" fontId="2" fillId="10" borderId="1" xfId="0" applyNumberFormat="1" applyFont="1" applyFill="1" applyBorder="1" applyAlignment="1">
      <alignment horizontal="right" vertical="center"/>
    </xf>
    <xf numFmtId="177" fontId="2" fillId="11" borderId="1" xfId="0" applyNumberFormat="1" applyFont="1" applyFill="1" applyBorder="1" applyAlignment="1">
      <alignment horizontal="right" vertical="center"/>
    </xf>
    <xf numFmtId="177" fontId="2" fillId="8" borderId="1" xfId="0" applyNumberFormat="1" applyFont="1" applyFill="1" applyBorder="1" applyAlignment="1">
      <alignment horizontal="right" vertical="center"/>
    </xf>
    <xf numFmtId="177" fontId="2" fillId="6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24" fontId="0" fillId="0" borderId="0" xfId="0" applyNumberFormat="1" applyFill="1" applyBorder="1">
      <alignment vertical="center"/>
    </xf>
    <xf numFmtId="24" fontId="0" fillId="0" borderId="0" xfId="0" applyNumberFormat="1" applyBorder="1">
      <alignment vertical="center"/>
    </xf>
    <xf numFmtId="0" fontId="2" fillId="19" borderId="1" xfId="0" applyFont="1" applyFill="1" applyBorder="1" applyAlignment="1">
      <alignment horizontal="center" vertical="center"/>
    </xf>
    <xf numFmtId="177" fontId="2" fillId="11" borderId="3" xfId="0" applyNumberFormat="1" applyFont="1" applyFill="1" applyBorder="1" applyAlignment="1">
      <alignment horizontal="right" vertical="center"/>
    </xf>
    <xf numFmtId="24" fontId="2" fillId="11" borderId="25" xfId="0" applyNumberFormat="1" applyFont="1" applyFill="1" applyBorder="1" applyAlignment="1">
      <alignment horizontal="right" vertical="center"/>
    </xf>
    <xf numFmtId="3" fontId="0" fillId="0" borderId="0" xfId="0" applyNumberFormat="1" applyBorder="1">
      <alignment vertical="center"/>
    </xf>
    <xf numFmtId="177" fontId="8" fillId="16" borderId="1" xfId="0" applyNumberFormat="1" applyFont="1" applyFill="1" applyBorder="1" applyAlignment="1">
      <alignment horizontal="right" vertical="center"/>
    </xf>
    <xf numFmtId="26" fontId="2" fillId="20" borderId="1" xfId="0" applyNumberFormat="1" applyFont="1" applyFill="1" applyBorder="1" applyAlignment="1">
      <alignment horizontal="right" vertical="center"/>
    </xf>
    <xf numFmtId="26" fontId="10" fillId="18" borderId="16" xfId="0" applyNumberFormat="1" applyFont="1" applyFill="1" applyBorder="1">
      <alignment vertical="center"/>
    </xf>
    <xf numFmtId="0" fontId="0" fillId="16" borderId="0" xfId="0" applyFill="1">
      <alignment vertical="center"/>
    </xf>
    <xf numFmtId="0" fontId="2" fillId="8" borderId="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26" fontId="14" fillId="16" borderId="1" xfId="0" applyNumberFormat="1" applyFont="1" applyFill="1" applyBorder="1" applyAlignment="1">
      <alignment horizontal="right" vertical="center"/>
    </xf>
    <xf numFmtId="0" fontId="8" fillId="16" borderId="23" xfId="0" applyFont="1" applyFill="1" applyBorder="1" applyAlignment="1">
      <alignment horizontal="center" vertical="center"/>
    </xf>
    <xf numFmtId="177" fontId="8" fillId="16" borderId="23" xfId="0" applyNumberFormat="1" applyFont="1" applyFill="1" applyBorder="1" applyAlignment="1">
      <alignment horizontal="right" vertical="center"/>
    </xf>
    <xf numFmtId="26" fontId="4" fillId="10" borderId="1" xfId="0" applyNumberFormat="1" applyFont="1" applyFill="1" applyBorder="1">
      <alignment vertical="center"/>
    </xf>
    <xf numFmtId="24" fontId="4" fillId="10" borderId="1" xfId="0" applyNumberFormat="1" applyFont="1" applyFill="1" applyBorder="1">
      <alignment vertical="center"/>
    </xf>
    <xf numFmtId="0" fontId="4" fillId="20" borderId="1" xfId="0" applyFont="1" applyFill="1" applyBorder="1">
      <alignment vertical="center"/>
    </xf>
    <xf numFmtId="26" fontId="4" fillId="20" borderId="1" xfId="0" applyNumberFormat="1" applyFont="1" applyFill="1" applyBorder="1">
      <alignment vertical="center"/>
    </xf>
    <xf numFmtId="24" fontId="4" fillId="20" borderId="1" xfId="0" applyNumberFormat="1" applyFont="1" applyFill="1" applyBorder="1">
      <alignment vertical="center"/>
    </xf>
    <xf numFmtId="0" fontId="2" fillId="20" borderId="1" xfId="0" applyFont="1" applyFill="1" applyBorder="1" applyAlignment="1">
      <alignment horizontal="left" vertical="center"/>
    </xf>
    <xf numFmtId="26" fontId="2" fillId="20" borderId="1" xfId="0" applyNumberFormat="1" applyFont="1" applyFill="1" applyBorder="1" applyAlignment="1">
      <alignment vertical="center"/>
    </xf>
    <xf numFmtId="0" fontId="4" fillId="20" borderId="1" xfId="0" applyFont="1" applyFill="1" applyBorder="1" applyAlignment="1">
      <alignment horizontal="center" vertical="center"/>
    </xf>
    <xf numFmtId="26" fontId="4" fillId="20" borderId="1" xfId="0" applyNumberFormat="1" applyFont="1" applyFill="1" applyBorder="1" applyAlignment="1">
      <alignment horizontal="right" vertical="center"/>
    </xf>
    <xf numFmtId="26" fontId="10" fillId="21" borderId="1" xfId="0" applyNumberFormat="1" applyFont="1" applyFill="1" applyBorder="1">
      <alignment vertical="center"/>
    </xf>
    <xf numFmtId="0" fontId="2" fillId="10" borderId="23" xfId="0" applyFont="1" applyFill="1" applyBorder="1" applyAlignment="1">
      <alignment horizontal="center" vertical="center"/>
    </xf>
    <xf numFmtId="26" fontId="2" fillId="10" borderId="23" xfId="0" applyNumberFormat="1" applyFont="1" applyFill="1" applyBorder="1" applyAlignment="1">
      <alignment horizontal="right" vertical="center"/>
    </xf>
    <xf numFmtId="0" fontId="2" fillId="16" borderId="37" xfId="0" applyFont="1" applyFill="1" applyBorder="1" applyAlignment="1">
      <alignment horizontal="center" vertical="center"/>
    </xf>
    <xf numFmtId="0" fontId="2" fillId="16" borderId="38" xfId="0" applyFont="1" applyFill="1" applyBorder="1" applyAlignment="1">
      <alignment horizontal="center" vertical="center"/>
    </xf>
    <xf numFmtId="0" fontId="2" fillId="16" borderId="40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26" fontId="2" fillId="10" borderId="4" xfId="0" applyNumberFormat="1" applyFont="1" applyFill="1" applyBorder="1" applyAlignment="1">
      <alignment horizontal="right" vertical="center"/>
    </xf>
    <xf numFmtId="3" fontId="2" fillId="20" borderId="2" xfId="0" applyNumberFormat="1" applyFont="1" applyFill="1" applyBorder="1" applyAlignment="1">
      <alignment vertical="center"/>
    </xf>
    <xf numFmtId="4" fontId="2" fillId="20" borderId="2" xfId="0" applyNumberFormat="1" applyFont="1" applyFill="1" applyBorder="1" applyAlignment="1">
      <alignment vertical="center"/>
    </xf>
    <xf numFmtId="0" fontId="17" fillId="20" borderId="2" xfId="0" applyFont="1" applyFill="1" applyBorder="1" applyAlignment="1">
      <alignment horizontal="center" vertical="center"/>
    </xf>
    <xf numFmtId="24" fontId="15" fillId="12" borderId="2" xfId="0" applyNumberFormat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42" fontId="2" fillId="9" borderId="1" xfId="0" applyNumberFormat="1" applyFont="1" applyFill="1" applyBorder="1" applyAlignment="1">
      <alignment horizontal="right" vertical="center"/>
    </xf>
    <xf numFmtId="42" fontId="2" fillId="9" borderId="2" xfId="0" applyNumberFormat="1" applyFont="1" applyFill="1" applyBorder="1" applyAlignment="1">
      <alignment horizontal="right" vertical="center"/>
    </xf>
    <xf numFmtId="42" fontId="2" fillId="9" borderId="3" xfId="0" applyNumberFormat="1" applyFont="1" applyFill="1" applyBorder="1" applyAlignment="1">
      <alignment horizontal="right" vertical="center"/>
    </xf>
    <xf numFmtId="42" fontId="2" fillId="6" borderId="10" xfId="0" applyNumberFormat="1" applyFont="1" applyFill="1" applyBorder="1" applyAlignment="1">
      <alignment horizontal="center" vertical="center"/>
    </xf>
    <xf numFmtId="42" fontId="2" fillId="9" borderId="1" xfId="0" applyNumberFormat="1" applyFont="1" applyFill="1" applyBorder="1" applyAlignment="1">
      <alignment horizontal="center" vertical="center"/>
    </xf>
    <xf numFmtId="42" fontId="2" fillId="6" borderId="3" xfId="0" applyNumberFormat="1" applyFont="1" applyFill="1" applyBorder="1" applyAlignment="1">
      <alignment horizontal="center" vertical="center"/>
    </xf>
    <xf numFmtId="42" fontId="2" fillId="6" borderId="1" xfId="0" applyNumberFormat="1" applyFont="1" applyFill="1" applyBorder="1" applyAlignment="1">
      <alignment horizontal="center" vertical="center"/>
    </xf>
    <xf numFmtId="42" fontId="2" fillId="7" borderId="1" xfId="0" applyNumberFormat="1" applyFont="1" applyFill="1" applyBorder="1" applyAlignment="1">
      <alignment horizontal="center" vertical="center"/>
    </xf>
    <xf numFmtId="42" fontId="2" fillId="8" borderId="1" xfId="0" applyNumberFormat="1" applyFont="1" applyFill="1" applyBorder="1" applyAlignment="1">
      <alignment horizontal="center" vertical="center"/>
    </xf>
    <xf numFmtId="42" fontId="2" fillId="7" borderId="26" xfId="0" applyNumberFormat="1" applyFont="1" applyFill="1" applyBorder="1" applyAlignment="1">
      <alignment horizontal="center" vertical="center"/>
    </xf>
    <xf numFmtId="42" fontId="2" fillId="8" borderId="3" xfId="0" applyNumberFormat="1" applyFont="1" applyFill="1" applyBorder="1" applyAlignment="1">
      <alignment horizontal="center" vertical="center"/>
    </xf>
    <xf numFmtId="42" fontId="2" fillId="19" borderId="1" xfId="0" applyNumberFormat="1" applyFont="1" applyFill="1" applyBorder="1" applyAlignment="1">
      <alignment horizontal="right" vertical="center"/>
    </xf>
    <xf numFmtId="24" fontId="7" fillId="15" borderId="43" xfId="0" applyNumberFormat="1" applyFont="1" applyFill="1" applyBorder="1" applyAlignment="1">
      <alignment horizontal="right" vertical="center"/>
    </xf>
    <xf numFmtId="42" fontId="0" fillId="0" borderId="0" xfId="0" applyNumberFormat="1">
      <alignment vertical="center"/>
    </xf>
    <xf numFmtId="42" fontId="4" fillId="0" borderId="15" xfId="1" applyFont="1" applyBorder="1">
      <alignment vertical="center"/>
    </xf>
    <xf numFmtId="42" fontId="0" fillId="0" borderId="0" xfId="1" applyFont="1">
      <alignment vertical="center"/>
    </xf>
    <xf numFmtId="42" fontId="4" fillId="0" borderId="14" xfId="1" applyFont="1" applyBorder="1">
      <alignment vertical="center"/>
    </xf>
    <xf numFmtId="0" fontId="0" fillId="9" borderId="10" xfId="0" applyFill="1" applyBorder="1">
      <alignment vertical="center"/>
    </xf>
    <xf numFmtId="0" fontId="0" fillId="7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8" borderId="1" xfId="0" applyFill="1" applyBorder="1">
      <alignment vertical="center"/>
    </xf>
    <xf numFmtId="179" fontId="10" fillId="18" borderId="16" xfId="0" applyNumberFormat="1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21" fillId="0" borderId="0" xfId="0" applyFont="1">
      <alignment vertical="center"/>
    </xf>
    <xf numFmtId="24" fontId="2" fillId="0" borderId="1" xfId="0" applyNumberFormat="1" applyFont="1" applyBorder="1" applyAlignment="1">
      <alignment horizontal="center" vertical="center"/>
    </xf>
    <xf numFmtId="26" fontId="2" fillId="0" borderId="1" xfId="0" applyNumberFormat="1" applyFont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24" fontId="2" fillId="0" borderId="27" xfId="0" applyNumberFormat="1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8" fillId="11" borderId="19" xfId="0" applyFont="1" applyFill="1" applyBorder="1" applyAlignment="1">
      <alignment vertical="center"/>
    </xf>
    <xf numFmtId="24" fontId="2" fillId="24" borderId="19" xfId="0" applyNumberFormat="1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2" fillId="12" borderId="46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 wrapText="1"/>
    </xf>
    <xf numFmtId="0" fontId="4" fillId="14" borderId="21" xfId="0" applyFont="1" applyFill="1" applyBorder="1" applyAlignment="1">
      <alignment horizontal="center" vertical="center"/>
    </xf>
    <xf numFmtId="0" fontId="10" fillId="12" borderId="2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14" borderId="31" xfId="0" applyFont="1" applyFill="1" applyBorder="1" applyAlignment="1">
      <alignment horizontal="center" vertical="center" wrapText="1"/>
    </xf>
    <xf numFmtId="0" fontId="4" fillId="14" borderId="32" xfId="0" applyFont="1" applyFill="1" applyBorder="1" applyAlignment="1">
      <alignment horizontal="center" vertical="center" wrapText="1"/>
    </xf>
    <xf numFmtId="0" fontId="4" fillId="14" borderId="33" xfId="0" applyFont="1" applyFill="1" applyBorder="1" applyAlignment="1">
      <alignment horizontal="center" vertical="center" wrapText="1"/>
    </xf>
    <xf numFmtId="0" fontId="10" fillId="12" borderId="28" xfId="0" applyFont="1" applyFill="1" applyBorder="1" applyAlignment="1">
      <alignment horizontal="center" vertical="center"/>
    </xf>
    <xf numFmtId="0" fontId="10" fillId="12" borderId="29" xfId="0" applyFont="1" applyFill="1" applyBorder="1" applyAlignment="1">
      <alignment horizontal="center" vertical="center"/>
    </xf>
    <xf numFmtId="0" fontId="10" fillId="12" borderId="30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/>
    </xf>
    <xf numFmtId="0" fontId="2" fillId="24" borderId="19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24" fillId="12" borderId="19" xfId="0" applyFont="1" applyFill="1" applyBorder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4" fontId="2" fillId="24" borderId="19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6" fillId="23" borderId="45" xfId="0" applyFont="1" applyFill="1" applyBorder="1" applyAlignment="1">
      <alignment horizontal="center" vertical="center"/>
    </xf>
    <xf numFmtId="0" fontId="16" fillId="23" borderId="44" xfId="0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9" xfId="0" applyFont="1" applyBorder="1" applyAlignment="1">
      <alignment horizontal="center" vertical="center"/>
    </xf>
    <xf numFmtId="26" fontId="7" fillId="18" borderId="12" xfId="0" applyNumberFormat="1" applyFont="1" applyFill="1" applyBorder="1" applyAlignment="1">
      <alignment horizontal="center" vertical="center"/>
    </xf>
    <xf numFmtId="26" fontId="7" fillId="18" borderId="13" xfId="0" applyNumberFormat="1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24" fontId="7" fillId="15" borderId="12" xfId="0" applyNumberFormat="1" applyFont="1" applyFill="1" applyBorder="1" applyAlignment="1">
      <alignment horizontal="center" vertical="center"/>
    </xf>
    <xf numFmtId="24" fontId="7" fillId="15" borderId="13" xfId="0" applyNumberFormat="1" applyFont="1" applyFill="1" applyBorder="1" applyAlignment="1">
      <alignment horizontal="center" vertical="center"/>
    </xf>
    <xf numFmtId="24" fontId="7" fillId="15" borderId="19" xfId="0" applyNumberFormat="1" applyFont="1" applyFill="1" applyBorder="1" applyAlignment="1">
      <alignment horizontal="center" vertical="center"/>
    </xf>
    <xf numFmtId="0" fontId="7" fillId="15" borderId="19" xfId="0" applyFont="1" applyFill="1" applyBorder="1" applyAlignment="1">
      <alignment horizontal="center" vertical="center"/>
    </xf>
    <xf numFmtId="0" fontId="13" fillId="17" borderId="6" xfId="0" applyFont="1" applyFill="1" applyBorder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13" fillId="17" borderId="0" xfId="0" applyFont="1" applyFill="1" applyBorder="1" applyAlignment="1">
      <alignment horizontal="center" vertical="center"/>
    </xf>
    <xf numFmtId="0" fontId="2" fillId="20" borderId="39" xfId="0" applyFont="1" applyFill="1" applyBorder="1" applyAlignment="1">
      <alignment horizontal="center" vertical="center" wrapText="1"/>
    </xf>
    <xf numFmtId="0" fontId="2" fillId="20" borderId="39" xfId="0" applyFont="1" applyFill="1" applyBorder="1" applyAlignment="1">
      <alignment horizontal="center" vertical="center"/>
    </xf>
    <xf numFmtId="24" fontId="2" fillId="16" borderId="34" xfId="0" applyNumberFormat="1" applyFont="1" applyFill="1" applyBorder="1" applyAlignment="1">
      <alignment horizontal="center" vertical="center"/>
    </xf>
    <xf numFmtId="24" fontId="2" fillId="16" borderId="35" xfId="0" applyNumberFormat="1" applyFont="1" applyFill="1" applyBorder="1" applyAlignment="1">
      <alignment horizontal="center" vertical="center"/>
    </xf>
    <xf numFmtId="177" fontId="2" fillId="16" borderId="18" xfId="0" applyNumberFormat="1" applyFont="1" applyFill="1" applyBorder="1" applyAlignment="1">
      <alignment horizontal="center" vertical="center"/>
    </xf>
    <xf numFmtId="177" fontId="2" fillId="16" borderId="36" xfId="0" applyNumberFormat="1" applyFont="1" applyFill="1" applyBorder="1" applyAlignment="1">
      <alignment horizontal="center" vertical="center"/>
    </xf>
    <xf numFmtId="26" fontId="2" fillId="16" borderId="41" xfId="0" applyNumberFormat="1" applyFont="1" applyFill="1" applyBorder="1" applyAlignment="1">
      <alignment horizontal="center" vertical="center"/>
    </xf>
    <xf numFmtId="26" fontId="2" fillId="16" borderId="42" xfId="0" applyNumberFormat="1" applyFont="1" applyFill="1" applyBorder="1" applyAlignment="1">
      <alignment horizontal="center" vertical="center"/>
    </xf>
    <xf numFmtId="24" fontId="7" fillId="15" borderId="11" xfId="0" applyNumberFormat="1" applyFont="1" applyFill="1" applyBorder="1" applyAlignment="1">
      <alignment horizontal="center" vertical="center"/>
    </xf>
    <xf numFmtId="24" fontId="7" fillId="8" borderId="11" xfId="0" applyNumberFormat="1" applyFont="1" applyFill="1" applyBorder="1" applyAlignment="1">
      <alignment horizontal="center" vertical="center"/>
    </xf>
    <xf numFmtId="24" fontId="7" fillId="8" borderId="13" xfId="0" applyNumberFormat="1" applyFont="1" applyFill="1" applyBorder="1" applyAlignment="1">
      <alignment horizontal="center" vertical="center"/>
    </xf>
    <xf numFmtId="26" fontId="2" fillId="16" borderId="18" xfId="0" applyNumberFormat="1" applyFont="1" applyFill="1" applyBorder="1" applyAlignment="1">
      <alignment horizontal="center" vertical="center"/>
    </xf>
    <xf numFmtId="26" fontId="2" fillId="16" borderId="36" xfId="0" applyNumberFormat="1" applyFont="1" applyFill="1" applyBorder="1" applyAlignment="1">
      <alignment horizontal="center" vertical="center"/>
    </xf>
    <xf numFmtId="24" fontId="7" fillId="22" borderId="12" xfId="0" applyNumberFormat="1" applyFont="1" applyFill="1" applyBorder="1" applyAlignment="1">
      <alignment horizontal="center" vertical="center"/>
    </xf>
    <xf numFmtId="24" fontId="7" fillId="22" borderId="13" xfId="0" applyNumberFormat="1" applyFont="1" applyFill="1" applyBorder="1" applyAlignment="1">
      <alignment horizontal="center" vertical="center"/>
    </xf>
    <xf numFmtId="177" fontId="2" fillId="16" borderId="41" xfId="0" applyNumberFormat="1" applyFont="1" applyFill="1" applyBorder="1" applyAlignment="1">
      <alignment horizontal="center" vertical="center"/>
    </xf>
    <xf numFmtId="177" fontId="2" fillId="16" borderId="42" xfId="0" applyNumberFormat="1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horizontal="center" vertical="center"/>
    </xf>
    <xf numFmtId="0" fontId="4" fillId="20" borderId="4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176" fontId="4" fillId="20" borderId="1" xfId="0" applyNumberFormat="1" applyFont="1" applyFill="1" applyBorder="1" applyAlignment="1">
      <alignment horizontal="center" vertical="center"/>
    </xf>
    <xf numFmtId="14" fontId="4" fillId="20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1" fillId="13" borderId="2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</cellXfs>
  <cellStyles count="2">
    <cellStyle name="통화 [0]" xfId="1" builtinId="7"/>
    <cellStyle name="표준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41"/>
  <sheetViews>
    <sheetView tabSelected="1" topLeftCell="A4" zoomScale="77" zoomScaleNormal="77" workbookViewId="0">
      <selection activeCell="R23" sqref="R23"/>
    </sheetView>
  </sheetViews>
  <sheetFormatPr defaultRowHeight="17.399999999999999"/>
  <cols>
    <col min="2" max="2" width="13.3984375" customWidth="1"/>
    <col min="3" max="3" width="10.19921875" customWidth="1"/>
    <col min="4" max="4" width="12.19921875" customWidth="1"/>
    <col min="5" max="5" width="13.3984375" customWidth="1"/>
    <col min="7" max="7" width="9.8984375" customWidth="1"/>
    <col min="11" max="11" width="9.69921875" customWidth="1"/>
    <col min="13" max="13" width="11.296875" customWidth="1"/>
  </cols>
  <sheetData>
    <row r="2" spans="2:14" ht="28.8" customHeight="1">
      <c r="B2" s="165" t="s">
        <v>792</v>
      </c>
      <c r="C2" s="166"/>
      <c r="D2" s="166"/>
      <c r="E2" s="166"/>
    </row>
    <row r="3" spans="2:14" ht="18" thickBot="1">
      <c r="G3" s="158" t="s">
        <v>806</v>
      </c>
      <c r="H3" s="159"/>
      <c r="I3" s="159"/>
      <c r="J3" s="159"/>
      <c r="K3" s="159"/>
      <c r="L3" s="159"/>
      <c r="M3" s="159"/>
    </row>
    <row r="4" spans="2:14">
      <c r="B4" s="161" t="s">
        <v>714</v>
      </c>
      <c r="C4" s="57"/>
      <c r="D4" s="58" t="s">
        <v>81</v>
      </c>
      <c r="E4" s="59">
        <v>418</v>
      </c>
      <c r="G4" s="160"/>
      <c r="H4" s="160"/>
      <c r="I4" s="160"/>
      <c r="J4" s="160"/>
      <c r="K4" s="160"/>
      <c r="L4" s="160"/>
      <c r="M4" s="160"/>
    </row>
    <row r="5" spans="2:14">
      <c r="B5" s="162"/>
      <c r="C5" s="56"/>
      <c r="D5" s="55" t="s">
        <v>216</v>
      </c>
      <c r="E5" s="60">
        <v>123.28</v>
      </c>
      <c r="G5" s="152"/>
      <c r="H5" s="152" t="s">
        <v>796</v>
      </c>
      <c r="I5" s="152" t="s">
        <v>797</v>
      </c>
      <c r="J5" s="152" t="s">
        <v>798</v>
      </c>
      <c r="K5" s="152" t="s">
        <v>799</v>
      </c>
      <c r="L5" s="152" t="s">
        <v>800</v>
      </c>
      <c r="M5" s="152" t="s">
        <v>801</v>
      </c>
    </row>
    <row r="6" spans="2:14">
      <c r="B6" s="162"/>
      <c r="C6" s="62"/>
      <c r="D6" s="32" t="s">
        <v>195</v>
      </c>
      <c r="E6" s="60">
        <v>19.68</v>
      </c>
      <c r="G6" s="7" t="s">
        <v>802</v>
      </c>
      <c r="H6" s="150">
        <v>418</v>
      </c>
      <c r="I6" s="150">
        <v>7607</v>
      </c>
      <c r="J6" s="151">
        <v>45.35</v>
      </c>
      <c r="K6" s="151">
        <v>45.35</v>
      </c>
      <c r="L6" s="150">
        <v>0</v>
      </c>
      <c r="M6" s="150">
        <f>SUM(H6:L6)</f>
        <v>8115.7000000000007</v>
      </c>
    </row>
    <row r="7" spans="2:14">
      <c r="B7" s="162"/>
      <c r="C7" s="63"/>
      <c r="D7" s="32" t="s">
        <v>84</v>
      </c>
      <c r="E7" s="61">
        <v>0</v>
      </c>
      <c r="G7" s="23" t="s">
        <v>803</v>
      </c>
      <c r="H7" s="151">
        <v>123.28</v>
      </c>
      <c r="I7" s="151">
        <v>180.81</v>
      </c>
      <c r="J7" s="151">
        <v>106.23</v>
      </c>
      <c r="K7" s="151">
        <v>39.99</v>
      </c>
      <c r="L7" s="151">
        <v>67.930000000000007</v>
      </c>
      <c r="M7" s="151">
        <f>SUM(H7:L7)</f>
        <v>518.24</v>
      </c>
    </row>
    <row r="8" spans="2:14" ht="18" thickBot="1">
      <c r="B8" s="163" t="s">
        <v>713</v>
      </c>
      <c r="C8" s="164"/>
      <c r="D8" s="164"/>
      <c r="E8" s="95">
        <f>SUM(E4:E7)</f>
        <v>560.95999999999992</v>
      </c>
      <c r="G8" s="26" t="s">
        <v>804</v>
      </c>
      <c r="H8" s="151">
        <v>19.68</v>
      </c>
      <c r="I8" s="150">
        <v>465</v>
      </c>
      <c r="J8" s="150">
        <v>199</v>
      </c>
      <c r="K8" s="150">
        <v>1558</v>
      </c>
      <c r="L8" s="150">
        <v>1367</v>
      </c>
      <c r="M8" s="151">
        <f>SUM(H8:L8)</f>
        <v>3608.6800000000003</v>
      </c>
    </row>
    <row r="9" spans="2:14" ht="18" thickBot="1">
      <c r="G9" s="6" t="s">
        <v>805</v>
      </c>
      <c r="H9" s="150">
        <v>0</v>
      </c>
      <c r="I9" s="151">
        <v>285.58999999999997</v>
      </c>
      <c r="J9" s="151">
        <v>66.62</v>
      </c>
      <c r="K9" s="151">
        <v>472.95</v>
      </c>
      <c r="L9" s="151">
        <v>128.94999999999999</v>
      </c>
      <c r="M9" s="150">
        <f>SUM(H9:L9)</f>
        <v>954.1099999999999</v>
      </c>
    </row>
    <row r="10" spans="2:14">
      <c r="B10" s="161" t="s">
        <v>710</v>
      </c>
      <c r="C10" s="57"/>
      <c r="D10" s="58" t="s">
        <v>81</v>
      </c>
      <c r="E10" s="59">
        <v>7607</v>
      </c>
    </row>
    <row r="11" spans="2:14" ht="18" thickBot="1">
      <c r="B11" s="162"/>
      <c r="C11" s="56"/>
      <c r="D11" s="55" t="s">
        <v>216</v>
      </c>
      <c r="E11" s="60">
        <v>180.81</v>
      </c>
    </row>
    <row r="12" spans="2:14" ht="17.399999999999999" customHeight="1" thickBot="1">
      <c r="B12" s="162"/>
      <c r="C12" s="62"/>
      <c r="D12" s="32" t="s">
        <v>195</v>
      </c>
      <c r="E12" s="61">
        <v>465</v>
      </c>
      <c r="H12" s="176" t="s">
        <v>810</v>
      </c>
      <c r="I12" s="177"/>
      <c r="J12" s="177"/>
      <c r="K12" s="177"/>
      <c r="L12" s="177"/>
      <c r="M12" s="177"/>
      <c r="N12" s="177"/>
    </row>
    <row r="13" spans="2:14" ht="17.399999999999999" customHeight="1" thickBot="1">
      <c r="B13" s="162"/>
      <c r="C13" s="63"/>
      <c r="D13" s="32" t="s">
        <v>84</v>
      </c>
      <c r="E13" s="60">
        <v>285.58999999999997</v>
      </c>
      <c r="H13" s="177"/>
      <c r="I13" s="177"/>
      <c r="J13" s="177"/>
      <c r="K13" s="177"/>
      <c r="L13" s="177"/>
      <c r="M13" s="177"/>
      <c r="N13" s="177"/>
    </row>
    <row r="14" spans="2:14" ht="18" thickBot="1">
      <c r="B14" s="163" t="s">
        <v>711</v>
      </c>
      <c r="C14" s="164"/>
      <c r="D14" s="164"/>
      <c r="E14" s="64">
        <f>SUM(E10:E13)</f>
        <v>8538.4000000000015</v>
      </c>
      <c r="H14" s="173" t="s">
        <v>811</v>
      </c>
      <c r="I14" s="173"/>
      <c r="J14" s="173"/>
      <c r="K14" s="173"/>
      <c r="L14" s="157">
        <v>15797</v>
      </c>
      <c r="M14" s="174" t="s">
        <v>820</v>
      </c>
      <c r="N14" s="174"/>
    </row>
    <row r="15" spans="2:14" ht="18" thickBot="1">
      <c r="H15" s="156" t="s">
        <v>813</v>
      </c>
      <c r="I15" s="156"/>
      <c r="J15" s="156"/>
      <c r="K15" s="156"/>
      <c r="L15" s="157">
        <v>13345</v>
      </c>
      <c r="M15" s="174" t="s">
        <v>819</v>
      </c>
      <c r="N15" s="174"/>
    </row>
    <row r="16" spans="2:14" ht="18" thickBot="1">
      <c r="B16" s="161" t="s">
        <v>732</v>
      </c>
      <c r="C16" s="57"/>
      <c r="D16" s="58" t="s">
        <v>81</v>
      </c>
      <c r="E16" s="68">
        <v>45.35</v>
      </c>
      <c r="H16" s="173" t="s">
        <v>818</v>
      </c>
      <c r="I16" s="173"/>
      <c r="J16" s="173"/>
      <c r="K16" s="173"/>
      <c r="L16" s="157">
        <v>2452</v>
      </c>
      <c r="M16" s="174" t="s">
        <v>822</v>
      </c>
      <c r="N16" s="174"/>
    </row>
    <row r="17" spans="2:14" ht="18" thickBot="1">
      <c r="B17" s="162"/>
      <c r="C17" s="56"/>
      <c r="D17" s="55" t="s">
        <v>216</v>
      </c>
      <c r="E17" s="60">
        <v>106.23</v>
      </c>
      <c r="H17" s="173" t="s">
        <v>814</v>
      </c>
      <c r="I17" s="173"/>
      <c r="J17" s="173"/>
      <c r="K17" s="173"/>
      <c r="L17" s="157">
        <v>9737</v>
      </c>
      <c r="M17" s="174" t="s">
        <v>821</v>
      </c>
      <c r="N17" s="174"/>
    </row>
    <row r="18" spans="2:14" ht="18" thickBot="1">
      <c r="B18" s="162"/>
      <c r="C18" s="62"/>
      <c r="D18" s="32" t="s">
        <v>195</v>
      </c>
      <c r="E18" s="61">
        <v>199</v>
      </c>
      <c r="H18" s="175"/>
      <c r="I18" s="175"/>
      <c r="J18" s="175"/>
      <c r="K18" s="175"/>
      <c r="L18" s="174" t="s">
        <v>816</v>
      </c>
      <c r="M18" s="174" t="s">
        <v>817</v>
      </c>
      <c r="N18" s="174"/>
    </row>
    <row r="19" spans="2:14" ht="18" thickBot="1">
      <c r="B19" s="162"/>
      <c r="C19" s="63"/>
      <c r="D19" s="32" t="s">
        <v>84</v>
      </c>
      <c r="E19" s="60">
        <v>66.62</v>
      </c>
      <c r="H19" s="175"/>
      <c r="I19" s="175"/>
      <c r="J19" s="175"/>
      <c r="K19" s="175"/>
      <c r="L19" s="174"/>
      <c r="M19" s="178" t="s">
        <v>815</v>
      </c>
      <c r="N19" s="178"/>
    </row>
    <row r="20" spans="2:14" ht="18" thickBot="1">
      <c r="B20" s="163" t="s">
        <v>733</v>
      </c>
      <c r="C20" s="164"/>
      <c r="D20" s="164"/>
      <c r="E20" s="64">
        <f>SUM(E16:E19)</f>
        <v>417.20000000000005</v>
      </c>
    </row>
    <row r="21" spans="2:14" ht="18" thickBot="1"/>
    <row r="22" spans="2:14">
      <c r="B22" s="167" t="s">
        <v>735</v>
      </c>
      <c r="C22" s="57"/>
      <c r="D22" s="58" t="s">
        <v>81</v>
      </c>
      <c r="E22" s="68">
        <v>0</v>
      </c>
    </row>
    <row r="23" spans="2:14">
      <c r="B23" s="168"/>
      <c r="C23" s="56"/>
      <c r="D23" s="55" t="s">
        <v>216</v>
      </c>
      <c r="E23" s="60">
        <v>39.99</v>
      </c>
    </row>
    <row r="24" spans="2:14">
      <c r="B24" s="168"/>
      <c r="C24" s="62"/>
      <c r="D24" s="32" t="s">
        <v>195</v>
      </c>
      <c r="E24" s="61">
        <v>1558</v>
      </c>
    </row>
    <row r="25" spans="2:14">
      <c r="B25" s="169"/>
      <c r="C25" s="63"/>
      <c r="D25" s="32" t="s">
        <v>84</v>
      </c>
      <c r="E25" s="60">
        <v>472.95</v>
      </c>
    </row>
    <row r="26" spans="2:14" ht="18" thickBot="1">
      <c r="B26" s="170" t="s">
        <v>736</v>
      </c>
      <c r="C26" s="171"/>
      <c r="D26" s="172"/>
      <c r="E26" s="64">
        <f>SUM(E22:E25)</f>
        <v>2070.94</v>
      </c>
    </row>
    <row r="27" spans="2:14" ht="18" thickBot="1"/>
    <row r="28" spans="2:14">
      <c r="B28" s="167" t="s">
        <v>780</v>
      </c>
      <c r="C28" s="57"/>
      <c r="D28" s="58" t="s">
        <v>81</v>
      </c>
      <c r="E28" s="68">
        <v>0</v>
      </c>
    </row>
    <row r="29" spans="2:14">
      <c r="B29" s="168"/>
      <c r="C29" s="56"/>
      <c r="D29" s="55" t="s">
        <v>216</v>
      </c>
      <c r="E29" s="60">
        <v>67.930000000000007</v>
      </c>
    </row>
    <row r="30" spans="2:14">
      <c r="B30" s="168"/>
      <c r="C30" s="62"/>
      <c r="D30" s="32" t="s">
        <v>195</v>
      </c>
      <c r="E30" s="61">
        <v>1367</v>
      </c>
    </row>
    <row r="31" spans="2:14">
      <c r="B31" s="168"/>
      <c r="C31" s="148"/>
      <c r="D31" s="32" t="s">
        <v>777</v>
      </c>
      <c r="E31" s="61">
        <v>141</v>
      </c>
    </row>
    <row r="32" spans="2:14">
      <c r="B32" s="169"/>
      <c r="C32" s="63"/>
      <c r="D32" s="32" t="s">
        <v>84</v>
      </c>
      <c r="E32" s="60">
        <v>128.94999999999999</v>
      </c>
    </row>
    <row r="33" spans="2:5" ht="18" thickBot="1">
      <c r="B33" s="170" t="s">
        <v>778</v>
      </c>
      <c r="C33" s="171"/>
      <c r="D33" s="172"/>
      <c r="E33" s="64">
        <f>SUM(E28:E32)</f>
        <v>1704.88</v>
      </c>
    </row>
    <row r="35" spans="2:5" ht="33.6" customHeight="1">
      <c r="B35" s="165" t="s">
        <v>794</v>
      </c>
      <c r="C35" s="166"/>
      <c r="D35" s="166"/>
      <c r="E35" s="166"/>
    </row>
    <row r="36" spans="2:5" ht="18" thickBot="1"/>
    <row r="37" spans="2:5">
      <c r="B37" s="161" t="s">
        <v>789</v>
      </c>
      <c r="C37" s="143"/>
      <c r="D37" s="58" t="s">
        <v>81</v>
      </c>
      <c r="E37" s="142">
        <v>2039780</v>
      </c>
    </row>
    <row r="38" spans="2:5">
      <c r="B38" s="162"/>
      <c r="C38" s="144"/>
      <c r="D38" s="55" t="s">
        <v>790</v>
      </c>
      <c r="E38" s="140">
        <v>134360</v>
      </c>
    </row>
    <row r="39" spans="2:5">
      <c r="B39" s="162"/>
      <c r="C39" s="145"/>
      <c r="D39" s="32" t="s">
        <v>791</v>
      </c>
      <c r="E39" s="140">
        <v>131630</v>
      </c>
    </row>
    <row r="40" spans="2:5">
      <c r="B40" s="162"/>
      <c r="C40" s="146"/>
      <c r="D40" s="32" t="s">
        <v>84</v>
      </c>
      <c r="E40" s="140">
        <v>304829</v>
      </c>
    </row>
    <row r="41" spans="2:5" ht="18" thickBot="1">
      <c r="B41" s="163" t="s">
        <v>793</v>
      </c>
      <c r="C41" s="164"/>
      <c r="D41" s="164"/>
      <c r="E41" s="147">
        <f>SUM(E37:E40)</f>
        <v>2610599</v>
      </c>
    </row>
  </sheetData>
  <mergeCells count="27">
    <mergeCell ref="H17:K17"/>
    <mergeCell ref="L18:L19"/>
    <mergeCell ref="H18:K19"/>
    <mergeCell ref="H12:N13"/>
    <mergeCell ref="M14:N14"/>
    <mergeCell ref="M15:N15"/>
    <mergeCell ref="M16:N16"/>
    <mergeCell ref="M17:N17"/>
    <mergeCell ref="M18:N18"/>
    <mergeCell ref="M19:N19"/>
    <mergeCell ref="H14:K14"/>
    <mergeCell ref="G3:M4"/>
    <mergeCell ref="B16:B19"/>
    <mergeCell ref="B37:B40"/>
    <mergeCell ref="B41:D41"/>
    <mergeCell ref="B2:E2"/>
    <mergeCell ref="B4:B7"/>
    <mergeCell ref="B8:D8"/>
    <mergeCell ref="B10:B13"/>
    <mergeCell ref="B14:D14"/>
    <mergeCell ref="B20:D20"/>
    <mergeCell ref="B22:B25"/>
    <mergeCell ref="B26:D26"/>
    <mergeCell ref="B28:B32"/>
    <mergeCell ref="B33:D33"/>
    <mergeCell ref="B35:E35"/>
    <mergeCell ref="H16:K1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0"/>
  <sheetViews>
    <sheetView topLeftCell="A229" zoomScale="105" zoomScaleNormal="105" workbookViewId="0">
      <selection activeCell="F290" sqref="F290"/>
    </sheetView>
  </sheetViews>
  <sheetFormatPr defaultRowHeight="17.399999999999999"/>
  <cols>
    <col min="3" max="3" width="4.69921875" customWidth="1"/>
    <col min="4" max="4" width="35.796875" customWidth="1"/>
    <col min="5" max="5" width="25.3984375" customWidth="1"/>
    <col min="6" max="6" width="11.09765625" customWidth="1"/>
    <col min="7" max="7" width="14.09765625" customWidth="1"/>
    <col min="8" max="8" width="13.296875" customWidth="1"/>
    <col min="9" max="9" width="12.5" customWidth="1"/>
    <col min="10" max="10" width="12.09765625" customWidth="1"/>
    <col min="11" max="11" width="9.19921875" bestFit="1" customWidth="1"/>
    <col min="12" max="12" width="25.19921875" customWidth="1"/>
  </cols>
  <sheetData>
    <row r="1" spans="2:12" ht="29.25" customHeight="1">
      <c r="B1" s="197" t="s">
        <v>4</v>
      </c>
      <c r="C1" s="197"/>
      <c r="D1" s="197"/>
      <c r="E1" s="197"/>
      <c r="F1" s="197"/>
      <c r="G1" s="198"/>
    </row>
    <row r="2" spans="2:12">
      <c r="B2" s="71"/>
      <c r="C2" s="1" t="s">
        <v>0</v>
      </c>
      <c r="D2" s="1" t="s">
        <v>1</v>
      </c>
      <c r="E2" s="1" t="s">
        <v>10</v>
      </c>
      <c r="F2" s="1" t="s">
        <v>2</v>
      </c>
      <c r="G2" s="1" t="s">
        <v>3</v>
      </c>
      <c r="J2" s="92"/>
    </row>
    <row r="3" spans="2:12">
      <c r="B3" s="181" t="s">
        <v>134</v>
      </c>
      <c r="C3" s="181" t="s">
        <v>5</v>
      </c>
      <c r="D3" s="89" t="s">
        <v>700</v>
      </c>
      <c r="E3" s="89" t="s">
        <v>701</v>
      </c>
      <c r="F3" s="89" t="s">
        <v>702</v>
      </c>
      <c r="G3" s="137">
        <v>21000</v>
      </c>
      <c r="J3" s="92"/>
    </row>
    <row r="4" spans="2:12">
      <c r="B4" s="182"/>
      <c r="C4" s="182"/>
      <c r="D4" s="7" t="s">
        <v>7</v>
      </c>
      <c r="E4" s="7" t="s">
        <v>12</v>
      </c>
      <c r="F4" s="7" t="s">
        <v>6</v>
      </c>
      <c r="G4" s="126">
        <v>50000</v>
      </c>
      <c r="I4" s="86"/>
      <c r="J4" s="92"/>
    </row>
    <row r="5" spans="2:12" ht="18" thickBot="1">
      <c r="B5" s="182"/>
      <c r="C5" s="183"/>
      <c r="D5" s="8" t="s">
        <v>9</v>
      </c>
      <c r="E5" s="8" t="s">
        <v>11</v>
      </c>
      <c r="F5" s="8" t="s">
        <v>8</v>
      </c>
      <c r="G5" s="127">
        <v>1320800</v>
      </c>
    </row>
    <row r="6" spans="2:12">
      <c r="B6" s="182"/>
      <c r="C6" s="200" t="s">
        <v>13</v>
      </c>
      <c r="D6" s="9" t="s">
        <v>14</v>
      </c>
      <c r="E6" s="9" t="s">
        <v>15</v>
      </c>
      <c r="F6" s="9" t="s">
        <v>16</v>
      </c>
      <c r="G6" s="10">
        <v>180</v>
      </c>
    </row>
    <row r="7" spans="2:12" ht="18" thickBot="1">
      <c r="B7" s="182"/>
      <c r="C7" s="183"/>
      <c r="D7" s="8" t="s">
        <v>17</v>
      </c>
      <c r="E7" s="8" t="s">
        <v>18</v>
      </c>
      <c r="F7" s="8" t="s">
        <v>19</v>
      </c>
      <c r="G7" s="127">
        <v>192000</v>
      </c>
      <c r="I7" s="15"/>
      <c r="K7" s="11"/>
      <c r="L7" s="16" t="s">
        <v>81</v>
      </c>
    </row>
    <row r="8" spans="2:12">
      <c r="B8" s="182"/>
      <c r="C8" s="200" t="s">
        <v>20</v>
      </c>
      <c r="D8" s="9" t="s">
        <v>21</v>
      </c>
      <c r="E8" s="9" t="s">
        <v>23</v>
      </c>
      <c r="F8" s="9" t="s">
        <v>24</v>
      </c>
      <c r="G8" s="128">
        <v>28920</v>
      </c>
      <c r="I8" s="15"/>
      <c r="K8" s="13"/>
      <c r="L8" s="16" t="s">
        <v>82</v>
      </c>
    </row>
    <row r="9" spans="2:12" ht="18" thickBot="1">
      <c r="B9" s="182"/>
      <c r="C9" s="183"/>
      <c r="D9" s="8" t="s">
        <v>27</v>
      </c>
      <c r="E9" s="8" t="s">
        <v>23</v>
      </c>
      <c r="F9" s="8" t="s">
        <v>24</v>
      </c>
      <c r="G9" s="127">
        <v>16580</v>
      </c>
      <c r="I9" s="15"/>
      <c r="K9" s="12"/>
      <c r="L9" s="16" t="s">
        <v>83</v>
      </c>
    </row>
    <row r="10" spans="2:12">
      <c r="B10" s="182"/>
      <c r="C10" s="200" t="s">
        <v>25</v>
      </c>
      <c r="D10" s="18" t="s">
        <v>28</v>
      </c>
      <c r="E10" s="18" t="s">
        <v>29</v>
      </c>
      <c r="F10" s="18" t="s">
        <v>30</v>
      </c>
      <c r="G10" s="129">
        <v>10000</v>
      </c>
      <c r="I10" s="15"/>
      <c r="K10" s="14"/>
      <c r="L10" s="16" t="s">
        <v>84</v>
      </c>
    </row>
    <row r="11" spans="2:12">
      <c r="B11" s="182"/>
      <c r="C11" s="182"/>
      <c r="D11" s="7" t="s">
        <v>22</v>
      </c>
      <c r="E11" s="7" t="s">
        <v>23</v>
      </c>
      <c r="F11" s="7" t="s">
        <v>31</v>
      </c>
      <c r="G11" s="130">
        <v>24770</v>
      </c>
      <c r="K11" s="22"/>
      <c r="L11" s="16" t="s">
        <v>194</v>
      </c>
    </row>
    <row r="12" spans="2:12">
      <c r="B12" s="182"/>
      <c r="C12" s="182"/>
      <c r="D12" s="7" t="s">
        <v>26</v>
      </c>
      <c r="E12" s="7" t="s">
        <v>23</v>
      </c>
      <c r="F12" s="7" t="s">
        <v>31</v>
      </c>
      <c r="G12" s="130">
        <v>10000</v>
      </c>
      <c r="H12" s="31"/>
      <c r="K12" s="21"/>
      <c r="L12" s="16" t="s">
        <v>195</v>
      </c>
    </row>
    <row r="13" spans="2:12" ht="17.399999999999999" customHeight="1">
      <c r="B13" s="182"/>
      <c r="C13" s="182"/>
      <c r="D13" s="5" t="s">
        <v>34</v>
      </c>
      <c r="E13" s="5" t="s">
        <v>33</v>
      </c>
      <c r="F13" s="5" t="s">
        <v>32</v>
      </c>
      <c r="G13" s="131">
        <v>5100</v>
      </c>
      <c r="H13" s="30"/>
    </row>
    <row r="14" spans="2:12">
      <c r="B14" s="182"/>
      <c r="C14" s="182"/>
      <c r="D14" s="3" t="s">
        <v>35</v>
      </c>
      <c r="E14" s="3" t="s">
        <v>38</v>
      </c>
      <c r="F14" s="3" t="s">
        <v>32</v>
      </c>
      <c r="G14" s="132">
        <v>29020</v>
      </c>
      <c r="H14" s="30"/>
    </row>
    <row r="15" spans="2:12">
      <c r="B15" s="182"/>
      <c r="C15" s="182"/>
      <c r="D15" s="4" t="s">
        <v>36</v>
      </c>
      <c r="E15" s="4" t="s">
        <v>38</v>
      </c>
      <c r="F15" s="4" t="s">
        <v>32</v>
      </c>
      <c r="G15" s="133">
        <v>18000</v>
      </c>
      <c r="H15" s="30"/>
      <c r="I15" s="141"/>
      <c r="J15" s="2"/>
    </row>
    <row r="16" spans="2:12">
      <c r="B16" s="182"/>
      <c r="C16" s="182"/>
      <c r="D16" s="3" t="s">
        <v>643</v>
      </c>
      <c r="E16" s="3" t="s">
        <v>39</v>
      </c>
      <c r="F16" s="3" t="s">
        <v>32</v>
      </c>
      <c r="G16" s="132">
        <v>40000</v>
      </c>
      <c r="H16" s="30"/>
      <c r="I16" s="139"/>
    </row>
    <row r="17" spans="2:11">
      <c r="B17" s="182"/>
      <c r="C17" s="182"/>
      <c r="D17" s="4" t="s">
        <v>37</v>
      </c>
      <c r="E17" s="4" t="s">
        <v>40</v>
      </c>
      <c r="F17" s="4" t="s">
        <v>32</v>
      </c>
      <c r="G17" s="133">
        <v>29020</v>
      </c>
      <c r="H17" s="30"/>
      <c r="I17" s="139"/>
    </row>
    <row r="18" spans="2:11">
      <c r="B18" s="182"/>
      <c r="C18" s="182"/>
      <c r="D18" s="3" t="s">
        <v>41</v>
      </c>
      <c r="E18" s="3" t="s">
        <v>42</v>
      </c>
      <c r="F18" s="3" t="s">
        <v>32</v>
      </c>
      <c r="G18" s="132">
        <v>36560</v>
      </c>
      <c r="H18" s="30"/>
      <c r="I18" s="139"/>
      <c r="K18" s="2"/>
    </row>
    <row r="19" spans="2:11">
      <c r="B19" s="182"/>
      <c r="C19" s="182"/>
      <c r="D19" s="3" t="s">
        <v>44</v>
      </c>
      <c r="E19" s="3" t="s">
        <v>43</v>
      </c>
      <c r="F19" s="3" t="s">
        <v>32</v>
      </c>
      <c r="G19" s="132">
        <v>6700</v>
      </c>
      <c r="H19" s="30"/>
      <c r="I19" s="139"/>
    </row>
    <row r="20" spans="2:11">
      <c r="B20" s="182"/>
      <c r="C20" s="182"/>
      <c r="D20" s="3" t="s">
        <v>45</v>
      </c>
      <c r="E20" s="3" t="s">
        <v>46</v>
      </c>
      <c r="F20" s="3" t="s">
        <v>32</v>
      </c>
      <c r="G20" s="132">
        <v>4250</v>
      </c>
      <c r="H20" s="30"/>
    </row>
    <row r="21" spans="2:11">
      <c r="B21" s="182"/>
      <c r="C21" s="182"/>
      <c r="D21" s="4" t="s">
        <v>47</v>
      </c>
      <c r="E21" s="4" t="s">
        <v>48</v>
      </c>
      <c r="F21" s="4" t="s">
        <v>49</v>
      </c>
      <c r="G21" s="133">
        <v>3000</v>
      </c>
      <c r="H21" s="30"/>
    </row>
    <row r="22" spans="2:11">
      <c r="B22" s="182"/>
      <c r="C22" s="182"/>
      <c r="D22" s="4" t="s">
        <v>50</v>
      </c>
      <c r="E22" s="4" t="s">
        <v>51</v>
      </c>
      <c r="F22" s="4" t="s">
        <v>52</v>
      </c>
      <c r="G22" s="133">
        <v>8800</v>
      </c>
      <c r="H22" s="30"/>
    </row>
    <row r="23" spans="2:11">
      <c r="B23" s="182"/>
      <c r="C23" s="182"/>
      <c r="D23" s="6" t="s">
        <v>54</v>
      </c>
      <c r="E23" s="6" t="s">
        <v>55</v>
      </c>
      <c r="F23" s="6" t="s">
        <v>53</v>
      </c>
      <c r="G23" s="134">
        <v>168845</v>
      </c>
    </row>
    <row r="24" spans="2:11">
      <c r="B24" s="182"/>
      <c r="C24" s="182"/>
      <c r="D24" s="7" t="s">
        <v>56</v>
      </c>
      <c r="E24" s="7" t="s">
        <v>57</v>
      </c>
      <c r="F24" s="7" t="s">
        <v>58</v>
      </c>
      <c r="G24" s="130">
        <v>184100</v>
      </c>
    </row>
    <row r="25" spans="2:11">
      <c r="B25" s="182"/>
      <c r="C25" s="182"/>
      <c r="D25" s="4" t="s">
        <v>60</v>
      </c>
      <c r="E25" s="4" t="s">
        <v>61</v>
      </c>
      <c r="F25" s="4" t="s">
        <v>59</v>
      </c>
      <c r="G25" s="133">
        <v>3000</v>
      </c>
    </row>
    <row r="26" spans="2:11">
      <c r="B26" s="182"/>
      <c r="C26" s="182"/>
      <c r="D26" s="6" t="s">
        <v>63</v>
      </c>
      <c r="E26" s="6" t="s">
        <v>62</v>
      </c>
      <c r="F26" s="6" t="s">
        <v>59</v>
      </c>
      <c r="G26" s="134">
        <v>11390</v>
      </c>
    </row>
    <row r="27" spans="2:11">
      <c r="B27" s="182"/>
      <c r="C27" s="182"/>
      <c r="D27" s="6" t="s">
        <v>65</v>
      </c>
      <c r="E27" s="6" t="s">
        <v>64</v>
      </c>
      <c r="F27" s="6" t="s">
        <v>59</v>
      </c>
      <c r="G27" s="134">
        <v>43200</v>
      </c>
    </row>
    <row r="28" spans="2:11">
      <c r="B28" s="182"/>
      <c r="C28" s="182"/>
      <c r="D28" s="6" t="s">
        <v>67</v>
      </c>
      <c r="E28" s="6" t="s">
        <v>66</v>
      </c>
      <c r="F28" s="6" t="s">
        <v>68</v>
      </c>
      <c r="G28" s="134">
        <v>27394</v>
      </c>
    </row>
    <row r="29" spans="2:11" ht="18" thickBot="1">
      <c r="B29" s="182"/>
      <c r="C29" s="187"/>
      <c r="D29" s="98" t="s">
        <v>69</v>
      </c>
      <c r="E29" s="98" t="s">
        <v>70</v>
      </c>
      <c r="F29" s="98" t="s">
        <v>71</v>
      </c>
      <c r="G29" s="135">
        <v>7500</v>
      </c>
    </row>
    <row r="30" spans="2:11" ht="18" thickTop="1">
      <c r="B30" s="182"/>
      <c r="C30" s="182" t="s">
        <v>133</v>
      </c>
      <c r="D30" s="97" t="s">
        <v>72</v>
      </c>
      <c r="E30" s="97" t="s">
        <v>73</v>
      </c>
      <c r="F30" s="97" t="s">
        <v>74</v>
      </c>
      <c r="G30" s="136">
        <v>16742</v>
      </c>
    </row>
    <row r="31" spans="2:11">
      <c r="B31" s="182"/>
      <c r="C31" s="182"/>
      <c r="D31" s="6" t="s">
        <v>76</v>
      </c>
      <c r="E31" s="6" t="s">
        <v>75</v>
      </c>
      <c r="F31" s="6" t="s">
        <v>74</v>
      </c>
      <c r="G31" s="134">
        <v>15258</v>
      </c>
    </row>
    <row r="32" spans="2:11">
      <c r="B32" s="182"/>
      <c r="C32" s="182"/>
      <c r="D32" s="4" t="s">
        <v>69</v>
      </c>
      <c r="E32" s="4" t="s">
        <v>77</v>
      </c>
      <c r="F32" s="4" t="s">
        <v>78</v>
      </c>
      <c r="G32" s="133">
        <v>18020</v>
      </c>
    </row>
    <row r="33" spans="2:9">
      <c r="B33" s="182"/>
      <c r="C33" s="182"/>
      <c r="D33" s="6" t="s">
        <v>79</v>
      </c>
      <c r="E33" s="6" t="s">
        <v>80</v>
      </c>
      <c r="F33" s="6" t="s">
        <v>78</v>
      </c>
      <c r="G33" s="134">
        <v>22000</v>
      </c>
    </row>
    <row r="34" spans="2:9">
      <c r="B34" s="182"/>
      <c r="C34" s="182"/>
      <c r="D34" s="4" t="s">
        <v>85</v>
      </c>
      <c r="E34" s="4" t="s">
        <v>86</v>
      </c>
      <c r="F34" s="4" t="s">
        <v>87</v>
      </c>
      <c r="G34" s="133">
        <v>44020</v>
      </c>
    </row>
    <row r="35" spans="2:9">
      <c r="B35" s="184"/>
      <c r="C35" s="182"/>
      <c r="D35" s="4" t="s">
        <v>90</v>
      </c>
      <c r="E35" s="4" t="s">
        <v>88</v>
      </c>
      <c r="F35" s="4" t="s">
        <v>89</v>
      </c>
      <c r="G35" s="133">
        <v>3000</v>
      </c>
    </row>
    <row r="36" spans="2:9">
      <c r="B36" s="181" t="s">
        <v>135</v>
      </c>
      <c r="C36" s="182"/>
      <c r="D36" s="7" t="s">
        <v>91</v>
      </c>
      <c r="E36" s="7" t="s">
        <v>92</v>
      </c>
      <c r="F36" s="7" t="s">
        <v>105</v>
      </c>
      <c r="G36" s="19">
        <v>47</v>
      </c>
    </row>
    <row r="37" spans="2:9">
      <c r="B37" s="185"/>
      <c r="C37" s="182"/>
      <c r="D37" s="23" t="s">
        <v>94</v>
      </c>
      <c r="E37" s="23" t="s">
        <v>93</v>
      </c>
      <c r="F37" s="23" t="s">
        <v>106</v>
      </c>
      <c r="G37" s="24">
        <v>23.47</v>
      </c>
    </row>
    <row r="38" spans="2:9">
      <c r="B38" s="185"/>
      <c r="C38" s="182"/>
      <c r="D38" s="7" t="s">
        <v>95</v>
      </c>
      <c r="E38" s="7" t="s">
        <v>108</v>
      </c>
      <c r="F38" s="7" t="s">
        <v>106</v>
      </c>
      <c r="G38" s="19">
        <v>60</v>
      </c>
    </row>
    <row r="39" spans="2:9">
      <c r="B39" s="185"/>
      <c r="C39" s="182"/>
      <c r="D39" s="7" t="s">
        <v>96</v>
      </c>
      <c r="E39" s="7" t="s">
        <v>109</v>
      </c>
      <c r="F39" s="7" t="s">
        <v>106</v>
      </c>
      <c r="G39" s="19">
        <v>100</v>
      </c>
      <c r="I39" s="17"/>
    </row>
    <row r="40" spans="2:9">
      <c r="B40" s="185"/>
      <c r="C40" s="182"/>
      <c r="D40" s="7" t="s">
        <v>99</v>
      </c>
      <c r="E40" s="7" t="s">
        <v>110</v>
      </c>
      <c r="F40" s="7" t="s">
        <v>106</v>
      </c>
      <c r="G40" s="19">
        <v>50</v>
      </c>
    </row>
    <row r="41" spans="2:9">
      <c r="B41" s="185"/>
      <c r="C41" s="182"/>
      <c r="D41" s="23" t="s">
        <v>97</v>
      </c>
      <c r="E41" s="23" t="s">
        <v>98</v>
      </c>
      <c r="F41" s="23" t="s">
        <v>106</v>
      </c>
      <c r="G41" s="24">
        <v>12.19</v>
      </c>
      <c r="H41" s="41"/>
    </row>
    <row r="42" spans="2:9">
      <c r="B42" s="185"/>
      <c r="C42" s="182"/>
      <c r="D42" s="26" t="s">
        <v>100</v>
      </c>
      <c r="E42" s="26" t="s">
        <v>114</v>
      </c>
      <c r="F42" s="26" t="s">
        <v>111</v>
      </c>
      <c r="G42" s="27">
        <v>3</v>
      </c>
      <c r="H42" s="188" t="s">
        <v>218</v>
      </c>
    </row>
    <row r="43" spans="2:9">
      <c r="B43" s="185"/>
      <c r="C43" s="182"/>
      <c r="D43" s="26" t="s">
        <v>101</v>
      </c>
      <c r="E43" s="26" t="s">
        <v>115</v>
      </c>
      <c r="F43" s="26" t="s">
        <v>111</v>
      </c>
      <c r="G43" s="29">
        <v>10.210000000000001</v>
      </c>
      <c r="H43" s="189"/>
    </row>
    <row r="44" spans="2:9">
      <c r="B44" s="185"/>
      <c r="C44" s="182"/>
      <c r="D44" s="26" t="s">
        <v>102</v>
      </c>
      <c r="E44" s="26" t="s">
        <v>116</v>
      </c>
      <c r="F44" s="26" t="s">
        <v>111</v>
      </c>
      <c r="G44" s="29">
        <v>6.47</v>
      </c>
      <c r="H44" s="189"/>
    </row>
    <row r="45" spans="2:9">
      <c r="B45" s="185"/>
      <c r="C45" s="182"/>
      <c r="D45" s="23" t="s">
        <v>103</v>
      </c>
      <c r="E45" s="23" t="s">
        <v>93</v>
      </c>
      <c r="F45" s="23" t="s">
        <v>112</v>
      </c>
      <c r="G45" s="24">
        <v>21.54</v>
      </c>
    </row>
    <row r="46" spans="2:9">
      <c r="B46" s="185"/>
      <c r="C46" s="182"/>
      <c r="D46" s="7" t="s">
        <v>104</v>
      </c>
      <c r="E46" s="7" t="s">
        <v>107</v>
      </c>
      <c r="F46" s="7" t="s">
        <v>113</v>
      </c>
      <c r="G46" s="19">
        <v>35</v>
      </c>
    </row>
    <row r="47" spans="2:9">
      <c r="B47" s="185"/>
      <c r="C47" s="182"/>
      <c r="D47" s="23" t="s">
        <v>118</v>
      </c>
      <c r="E47" s="23" t="s">
        <v>137</v>
      </c>
      <c r="F47" s="23" t="s">
        <v>117</v>
      </c>
      <c r="G47" s="24">
        <v>0.25</v>
      </c>
    </row>
    <row r="48" spans="2:9">
      <c r="B48" s="185"/>
      <c r="C48" s="182"/>
      <c r="D48" s="23" t="s">
        <v>119</v>
      </c>
      <c r="E48" s="23" t="s">
        <v>121</v>
      </c>
      <c r="F48" s="23" t="s">
        <v>122</v>
      </c>
      <c r="G48" s="24">
        <v>2.4500000000000002</v>
      </c>
    </row>
    <row r="49" spans="2:8">
      <c r="B49" s="185"/>
      <c r="C49" s="182"/>
      <c r="D49" s="23" t="s">
        <v>296</v>
      </c>
      <c r="E49" s="23" t="s">
        <v>120</v>
      </c>
      <c r="F49" s="23" t="s">
        <v>122</v>
      </c>
      <c r="G49" s="24">
        <v>5.5</v>
      </c>
    </row>
    <row r="50" spans="2:8">
      <c r="B50" s="185"/>
      <c r="C50" s="182"/>
      <c r="D50" s="23" t="s">
        <v>131</v>
      </c>
      <c r="E50" s="23" t="s">
        <v>93</v>
      </c>
      <c r="F50" s="23" t="s">
        <v>123</v>
      </c>
      <c r="G50" s="24">
        <v>20.78</v>
      </c>
    </row>
    <row r="51" spans="2:8">
      <c r="B51" s="185"/>
      <c r="C51" s="182"/>
      <c r="D51" s="7" t="s">
        <v>124</v>
      </c>
      <c r="E51" s="7" t="s">
        <v>125</v>
      </c>
      <c r="F51" s="7" t="s">
        <v>126</v>
      </c>
      <c r="G51" s="20">
        <v>35.69</v>
      </c>
    </row>
    <row r="52" spans="2:8">
      <c r="B52" s="185"/>
      <c r="C52" s="182"/>
      <c r="D52" s="23" t="s">
        <v>136</v>
      </c>
      <c r="E52" s="23" t="s">
        <v>137</v>
      </c>
      <c r="F52" s="23" t="s">
        <v>138</v>
      </c>
      <c r="G52" s="25">
        <v>5</v>
      </c>
    </row>
    <row r="53" spans="2:8">
      <c r="B53" s="185"/>
      <c r="C53" s="182"/>
      <c r="D53" s="7" t="s">
        <v>127</v>
      </c>
      <c r="E53" s="7" t="s">
        <v>128</v>
      </c>
      <c r="F53" s="7" t="s">
        <v>129</v>
      </c>
      <c r="G53" s="19">
        <v>90</v>
      </c>
    </row>
    <row r="54" spans="2:8">
      <c r="B54" s="185"/>
      <c r="C54" s="182"/>
      <c r="D54" s="23" t="s">
        <v>130</v>
      </c>
      <c r="E54" s="23" t="s">
        <v>93</v>
      </c>
      <c r="F54" s="23" t="s">
        <v>132</v>
      </c>
      <c r="G54" s="24">
        <v>20.100000000000001</v>
      </c>
    </row>
    <row r="55" spans="2:8">
      <c r="B55" s="185"/>
      <c r="C55" s="182"/>
      <c r="D55" s="23" t="s">
        <v>297</v>
      </c>
      <c r="E55" s="23" t="s">
        <v>120</v>
      </c>
      <c r="F55" s="23" t="s">
        <v>139</v>
      </c>
      <c r="G55" s="25">
        <v>10</v>
      </c>
    </row>
    <row r="56" spans="2:8" ht="18" thickBot="1">
      <c r="B56" s="185"/>
      <c r="C56" s="182"/>
      <c r="D56" s="77" t="s">
        <v>144</v>
      </c>
      <c r="E56" s="77" t="s">
        <v>143</v>
      </c>
      <c r="F56" s="77" t="s">
        <v>142</v>
      </c>
      <c r="G56" s="78">
        <v>2</v>
      </c>
    </row>
    <row r="57" spans="2:8" ht="18" thickTop="1">
      <c r="B57" s="185"/>
      <c r="C57" s="186" t="s">
        <v>213</v>
      </c>
      <c r="D57" s="9" t="s">
        <v>145</v>
      </c>
      <c r="E57" s="9" t="s">
        <v>146</v>
      </c>
      <c r="F57" s="9" t="s">
        <v>147</v>
      </c>
      <c r="G57" s="10">
        <v>7607</v>
      </c>
    </row>
    <row r="58" spans="2:8">
      <c r="B58" s="185"/>
      <c r="C58" s="185"/>
      <c r="D58" s="26" t="s">
        <v>150</v>
      </c>
      <c r="E58" s="26" t="s">
        <v>148</v>
      </c>
      <c r="F58" s="26" t="s">
        <v>159</v>
      </c>
      <c r="G58" s="27">
        <v>200</v>
      </c>
      <c r="H58" s="188" t="s">
        <v>400</v>
      </c>
    </row>
    <row r="59" spans="2:8">
      <c r="B59" s="185"/>
      <c r="C59" s="185"/>
      <c r="D59" s="26" t="s">
        <v>149</v>
      </c>
      <c r="E59" s="26" t="s">
        <v>151</v>
      </c>
      <c r="F59" s="26" t="s">
        <v>160</v>
      </c>
      <c r="G59" s="27">
        <v>81</v>
      </c>
      <c r="H59" s="189"/>
    </row>
    <row r="60" spans="2:8">
      <c r="B60" s="185"/>
      <c r="C60" s="185"/>
      <c r="D60" s="26" t="s">
        <v>152</v>
      </c>
      <c r="E60" s="26" t="s">
        <v>153</v>
      </c>
      <c r="F60" s="26" t="s">
        <v>160</v>
      </c>
      <c r="G60" s="29">
        <v>12.39</v>
      </c>
      <c r="H60" s="189"/>
    </row>
    <row r="61" spans="2:8">
      <c r="B61" s="185"/>
      <c r="C61" s="185"/>
      <c r="D61" s="26" t="s">
        <v>155</v>
      </c>
      <c r="E61" s="26" t="s">
        <v>154</v>
      </c>
      <c r="F61" s="26" t="s">
        <v>160</v>
      </c>
      <c r="G61" s="29">
        <v>2.82</v>
      </c>
      <c r="H61" s="189"/>
    </row>
    <row r="62" spans="2:8">
      <c r="B62" s="185"/>
      <c r="C62" s="185"/>
      <c r="D62" s="6" t="s">
        <v>174</v>
      </c>
      <c r="E62" s="6" t="s">
        <v>156</v>
      </c>
      <c r="F62" s="6" t="s">
        <v>158</v>
      </c>
      <c r="G62" s="49">
        <v>173.14</v>
      </c>
      <c r="H62" s="189"/>
    </row>
    <row r="63" spans="2:8">
      <c r="B63" s="185"/>
      <c r="C63" s="185"/>
      <c r="D63" s="26" t="s">
        <v>164</v>
      </c>
      <c r="E63" s="26" t="s">
        <v>167</v>
      </c>
      <c r="F63" s="26" t="s">
        <v>157</v>
      </c>
      <c r="G63" s="29">
        <v>7.22</v>
      </c>
      <c r="H63" s="189"/>
    </row>
    <row r="64" spans="2:8">
      <c r="B64" s="185"/>
      <c r="C64" s="185"/>
      <c r="D64" s="26" t="s">
        <v>165</v>
      </c>
      <c r="E64" s="26" t="s">
        <v>166</v>
      </c>
      <c r="F64" s="26" t="s">
        <v>157</v>
      </c>
      <c r="G64" s="29">
        <v>17.02</v>
      </c>
      <c r="H64" s="189"/>
    </row>
    <row r="65" spans="2:12">
      <c r="B65" s="185"/>
      <c r="C65" s="185"/>
      <c r="D65" s="26" t="s">
        <v>168</v>
      </c>
      <c r="E65" s="26" t="s">
        <v>169</v>
      </c>
      <c r="F65" s="26" t="s">
        <v>157</v>
      </c>
      <c r="G65" s="29">
        <v>23.19</v>
      </c>
      <c r="H65" s="189"/>
    </row>
    <row r="66" spans="2:12">
      <c r="B66" s="185"/>
      <c r="C66" s="185"/>
      <c r="D66" s="26" t="s">
        <v>170</v>
      </c>
      <c r="E66" s="26" t="s">
        <v>173</v>
      </c>
      <c r="F66" s="26" t="s">
        <v>185</v>
      </c>
      <c r="G66" s="29">
        <v>19.260000000000002</v>
      </c>
      <c r="H66" s="189"/>
    </row>
    <row r="67" spans="2:12">
      <c r="B67" s="185"/>
      <c r="C67" s="185"/>
      <c r="D67" s="26" t="s">
        <v>177</v>
      </c>
      <c r="E67" s="26" t="s">
        <v>172</v>
      </c>
      <c r="F67" s="26" t="s">
        <v>181</v>
      </c>
      <c r="G67" s="29">
        <v>2.4500000000000002</v>
      </c>
      <c r="H67" s="189"/>
      <c r="K67" s="11"/>
      <c r="L67" s="16" t="s">
        <v>81</v>
      </c>
    </row>
    <row r="68" spans="2:12">
      <c r="B68" s="185"/>
      <c r="C68" s="185"/>
      <c r="D68" s="26" t="s">
        <v>182</v>
      </c>
      <c r="E68" s="26" t="s">
        <v>184</v>
      </c>
      <c r="F68" s="26" t="s">
        <v>181</v>
      </c>
      <c r="G68" s="29">
        <v>50</v>
      </c>
      <c r="H68" s="189"/>
      <c r="K68" s="13"/>
      <c r="L68" s="16" t="s">
        <v>82</v>
      </c>
    </row>
    <row r="69" spans="2:12">
      <c r="B69" s="185"/>
      <c r="C69" s="185"/>
      <c r="D69" s="26" t="s">
        <v>183</v>
      </c>
      <c r="E69" s="26" t="s">
        <v>153</v>
      </c>
      <c r="F69" s="26" t="s">
        <v>181</v>
      </c>
      <c r="G69" s="29">
        <v>14</v>
      </c>
      <c r="H69" s="189"/>
      <c r="K69" s="12"/>
      <c r="L69" s="16" t="s">
        <v>83</v>
      </c>
    </row>
    <row r="70" spans="2:12">
      <c r="B70" s="185"/>
      <c r="C70" s="185"/>
      <c r="D70" s="6" t="s">
        <v>162</v>
      </c>
      <c r="E70" s="6" t="s">
        <v>175</v>
      </c>
      <c r="F70" s="6" t="s">
        <v>187</v>
      </c>
      <c r="G70" s="49">
        <v>71.86</v>
      </c>
      <c r="H70" s="189"/>
      <c r="K70" s="14"/>
      <c r="L70" s="16" t="s">
        <v>84</v>
      </c>
    </row>
    <row r="71" spans="2:12">
      <c r="B71" s="185"/>
      <c r="C71" s="185"/>
      <c r="D71" s="26" t="s">
        <v>176</v>
      </c>
      <c r="E71" s="26" t="s">
        <v>172</v>
      </c>
      <c r="F71" s="26" t="s">
        <v>187</v>
      </c>
      <c r="G71" s="29">
        <v>6.43</v>
      </c>
      <c r="H71" s="189"/>
      <c r="K71" s="22"/>
      <c r="L71" s="16" t="s">
        <v>194</v>
      </c>
    </row>
    <row r="72" spans="2:12">
      <c r="B72" s="185"/>
      <c r="C72" s="185"/>
      <c r="D72" s="26" t="s">
        <v>178</v>
      </c>
      <c r="E72" s="26" t="s">
        <v>180</v>
      </c>
      <c r="F72" s="26" t="s">
        <v>186</v>
      </c>
      <c r="G72" s="29">
        <v>13.82</v>
      </c>
      <c r="H72" s="189"/>
      <c r="K72" s="21"/>
      <c r="L72" s="16" t="s">
        <v>195</v>
      </c>
    </row>
    <row r="73" spans="2:12">
      <c r="B73" s="185"/>
      <c r="C73" s="185"/>
      <c r="D73" s="26" t="s">
        <v>179</v>
      </c>
      <c r="E73" s="26" t="s">
        <v>154</v>
      </c>
      <c r="F73" s="26" t="s">
        <v>186</v>
      </c>
      <c r="G73" s="29">
        <v>5.22</v>
      </c>
      <c r="H73" s="189"/>
      <c r="I73" s="86"/>
      <c r="J73" s="87"/>
      <c r="K73" s="96"/>
      <c r="L73" s="16" t="s">
        <v>715</v>
      </c>
    </row>
    <row r="74" spans="2:12">
      <c r="B74" s="185"/>
      <c r="C74" s="185"/>
      <c r="D74" s="23" t="s">
        <v>171</v>
      </c>
      <c r="E74" s="23" t="s">
        <v>121</v>
      </c>
      <c r="F74" s="23" t="s">
        <v>193</v>
      </c>
      <c r="G74" s="24">
        <v>2.4500000000000002</v>
      </c>
      <c r="H74" s="41"/>
      <c r="I74" s="31"/>
      <c r="J74" s="31"/>
    </row>
    <row r="75" spans="2:12">
      <c r="B75" s="185"/>
      <c r="C75" s="185"/>
      <c r="D75" s="23" t="s">
        <v>190</v>
      </c>
      <c r="E75" s="23" t="s">
        <v>188</v>
      </c>
      <c r="F75" s="23" t="s">
        <v>193</v>
      </c>
      <c r="G75" s="24">
        <v>2.16</v>
      </c>
      <c r="H75" s="41"/>
      <c r="I75" s="31"/>
      <c r="J75" s="31"/>
    </row>
    <row r="76" spans="2:12">
      <c r="B76" s="185"/>
      <c r="C76" s="185"/>
      <c r="D76" s="23" t="s">
        <v>303</v>
      </c>
      <c r="E76" s="23" t="s">
        <v>219</v>
      </c>
      <c r="F76" s="23" t="s">
        <v>192</v>
      </c>
      <c r="G76" s="24">
        <v>10</v>
      </c>
      <c r="H76" s="41"/>
      <c r="I76" s="86"/>
      <c r="J76" s="88"/>
    </row>
    <row r="77" spans="2:12">
      <c r="B77" s="185"/>
      <c r="C77" s="185"/>
      <c r="D77" s="23" t="s">
        <v>171</v>
      </c>
      <c r="E77" s="23" t="s">
        <v>189</v>
      </c>
      <c r="F77" s="23" t="s">
        <v>191</v>
      </c>
      <c r="G77" s="24">
        <v>3.32</v>
      </c>
      <c r="H77" s="41"/>
    </row>
    <row r="78" spans="2:12" ht="17.399999999999999" customHeight="1">
      <c r="B78" s="185"/>
      <c r="C78" s="185"/>
      <c r="D78" s="23" t="s">
        <v>161</v>
      </c>
      <c r="E78" s="23" t="s">
        <v>221</v>
      </c>
      <c r="F78" s="23" t="s">
        <v>220</v>
      </c>
      <c r="G78" s="25">
        <v>5</v>
      </c>
      <c r="H78" s="44"/>
    </row>
    <row r="79" spans="2:12">
      <c r="B79" s="185"/>
      <c r="C79" s="185"/>
      <c r="D79" s="23" t="s">
        <v>222</v>
      </c>
      <c r="E79" s="23" t="s">
        <v>235</v>
      </c>
      <c r="F79" s="23" t="s">
        <v>223</v>
      </c>
      <c r="G79" s="24">
        <v>14.64</v>
      </c>
    </row>
    <row r="80" spans="2:12">
      <c r="B80" s="185"/>
      <c r="C80" s="185"/>
      <c r="D80" s="23" t="s">
        <v>224</v>
      </c>
      <c r="E80" s="23" t="s">
        <v>225</v>
      </c>
      <c r="F80" s="23" t="s">
        <v>223</v>
      </c>
      <c r="G80" s="25">
        <v>10</v>
      </c>
    </row>
    <row r="81" spans="2:9">
      <c r="B81" s="185"/>
      <c r="C81" s="185"/>
      <c r="D81" s="23" t="s">
        <v>226</v>
      </c>
      <c r="E81" s="23" t="s">
        <v>227</v>
      </c>
      <c r="F81" s="23" t="s">
        <v>223</v>
      </c>
      <c r="G81" s="25">
        <v>4</v>
      </c>
    </row>
    <row r="82" spans="2:9">
      <c r="B82" s="185"/>
      <c r="C82" s="185"/>
      <c r="D82" s="23" t="s">
        <v>228</v>
      </c>
      <c r="E82" s="23" t="s">
        <v>229</v>
      </c>
      <c r="F82" s="23" t="s">
        <v>223</v>
      </c>
      <c r="G82" s="24">
        <v>8.5299999999999994</v>
      </c>
    </row>
    <row r="83" spans="2:9">
      <c r="B83" s="185"/>
      <c r="C83" s="185"/>
      <c r="D83" s="45" t="s">
        <v>725</v>
      </c>
      <c r="E83" s="45" t="s">
        <v>705</v>
      </c>
      <c r="F83" s="45" t="s">
        <v>706</v>
      </c>
      <c r="G83" s="46">
        <v>288</v>
      </c>
    </row>
    <row r="84" spans="2:9">
      <c r="B84" s="185"/>
      <c r="C84" s="185"/>
      <c r="D84" s="45" t="s">
        <v>729</v>
      </c>
      <c r="E84" s="45" t="s">
        <v>246</v>
      </c>
      <c r="F84" s="45" t="s">
        <v>245</v>
      </c>
      <c r="G84" s="46">
        <v>163.19999999999999</v>
      </c>
    </row>
    <row r="85" spans="2:9">
      <c r="B85" s="185"/>
      <c r="C85" s="185"/>
      <c r="D85" s="45" t="s">
        <v>722</v>
      </c>
      <c r="E85" s="45" t="s">
        <v>707</v>
      </c>
      <c r="F85" s="45" t="s">
        <v>708</v>
      </c>
      <c r="G85" s="93">
        <v>99.23</v>
      </c>
    </row>
    <row r="86" spans="2:9">
      <c r="B86" s="185"/>
      <c r="C86" s="185"/>
      <c r="D86" s="23" t="s">
        <v>233</v>
      </c>
      <c r="E86" s="23" t="s">
        <v>232</v>
      </c>
      <c r="F86" s="23" t="s">
        <v>231</v>
      </c>
      <c r="G86" s="24">
        <v>24.74</v>
      </c>
    </row>
    <row r="87" spans="2:9">
      <c r="B87" s="185"/>
      <c r="C87" s="185"/>
      <c r="D87" s="23" t="s">
        <v>230</v>
      </c>
      <c r="E87" s="23" t="s">
        <v>236</v>
      </c>
      <c r="F87" s="23" t="s">
        <v>234</v>
      </c>
      <c r="G87" s="24">
        <v>14.39</v>
      </c>
    </row>
    <row r="88" spans="2:9">
      <c r="B88" s="185"/>
      <c r="C88" s="185"/>
      <c r="D88" s="23" t="s">
        <v>237</v>
      </c>
      <c r="E88" s="23" t="s">
        <v>242</v>
      </c>
      <c r="F88" s="23" t="s">
        <v>234</v>
      </c>
      <c r="G88" s="24">
        <v>15.37</v>
      </c>
    </row>
    <row r="89" spans="2:9">
      <c r="B89" s="185"/>
      <c r="C89" s="185"/>
      <c r="D89" s="23" t="s">
        <v>238</v>
      </c>
      <c r="E89" s="23" t="s">
        <v>241</v>
      </c>
      <c r="F89" s="23" t="s">
        <v>234</v>
      </c>
      <c r="G89" s="25">
        <v>2</v>
      </c>
    </row>
    <row r="90" spans="2:9">
      <c r="B90" s="185"/>
      <c r="C90" s="185"/>
      <c r="D90" s="23" t="s">
        <v>239</v>
      </c>
      <c r="E90" s="23" t="s">
        <v>240</v>
      </c>
      <c r="F90" s="23" t="s">
        <v>234</v>
      </c>
      <c r="G90" s="25">
        <v>5</v>
      </c>
    </row>
    <row r="91" spans="2:9">
      <c r="B91" s="185"/>
      <c r="C91" s="185"/>
      <c r="D91" s="7" t="s">
        <v>251</v>
      </c>
      <c r="E91" s="7" t="s">
        <v>250</v>
      </c>
      <c r="F91" s="7" t="s">
        <v>249</v>
      </c>
      <c r="G91" s="47">
        <v>45.35</v>
      </c>
    </row>
    <row r="92" spans="2:9">
      <c r="B92" s="185"/>
      <c r="C92" s="185"/>
      <c r="D92" s="23" t="s">
        <v>252</v>
      </c>
      <c r="E92" s="23" t="s">
        <v>253</v>
      </c>
      <c r="F92" s="23" t="s">
        <v>254</v>
      </c>
      <c r="G92" s="50">
        <v>4</v>
      </c>
    </row>
    <row r="93" spans="2:9">
      <c r="B93" s="185"/>
      <c r="C93" s="185"/>
      <c r="D93" s="6" t="s">
        <v>256</v>
      </c>
      <c r="E93" s="6" t="s">
        <v>258</v>
      </c>
      <c r="F93" s="6" t="s">
        <v>255</v>
      </c>
      <c r="G93" s="48">
        <v>9.74</v>
      </c>
    </row>
    <row r="94" spans="2:9">
      <c r="B94" s="185"/>
      <c r="C94" s="185"/>
      <c r="D94" s="6" t="s">
        <v>257</v>
      </c>
      <c r="E94" s="6" t="s">
        <v>258</v>
      </c>
      <c r="F94" s="6" t="s">
        <v>255</v>
      </c>
      <c r="G94" s="48">
        <v>12.16</v>
      </c>
    </row>
    <row r="95" spans="2:9">
      <c r="B95" s="185"/>
      <c r="C95" s="185"/>
      <c r="D95" s="26" t="s">
        <v>259</v>
      </c>
      <c r="E95" s="26" t="s">
        <v>260</v>
      </c>
      <c r="F95" s="26" t="s">
        <v>255</v>
      </c>
      <c r="G95" s="51">
        <v>5.87</v>
      </c>
    </row>
    <row r="96" spans="2:9">
      <c r="B96" s="185"/>
      <c r="C96" s="185"/>
      <c r="D96" s="6" t="s">
        <v>263</v>
      </c>
      <c r="E96" s="6" t="s">
        <v>264</v>
      </c>
      <c r="F96" s="6" t="s">
        <v>255</v>
      </c>
      <c r="G96" s="48">
        <v>9.1</v>
      </c>
      <c r="H96" s="190" t="s">
        <v>340</v>
      </c>
      <c r="I96" s="191"/>
    </row>
    <row r="97" spans="2:8">
      <c r="B97" s="185"/>
      <c r="C97" s="185"/>
      <c r="D97" s="26" t="s">
        <v>262</v>
      </c>
      <c r="E97" s="26" t="s">
        <v>261</v>
      </c>
      <c r="F97" s="26" t="s">
        <v>255</v>
      </c>
      <c r="G97" s="54">
        <v>4</v>
      </c>
    </row>
    <row r="98" spans="2:8">
      <c r="B98" s="185"/>
      <c r="C98" s="185"/>
      <c r="D98" s="6" t="s">
        <v>265</v>
      </c>
      <c r="E98" s="6" t="s">
        <v>266</v>
      </c>
      <c r="F98" s="6" t="s">
        <v>267</v>
      </c>
      <c r="G98" s="48">
        <v>9.59</v>
      </c>
    </row>
    <row r="99" spans="2:8">
      <c r="B99" s="185"/>
      <c r="C99" s="185"/>
      <c r="D99" s="45" t="s">
        <v>727</v>
      </c>
      <c r="E99" s="45" t="s">
        <v>269</v>
      </c>
      <c r="F99" s="45" t="s">
        <v>268</v>
      </c>
      <c r="G99" s="46">
        <v>192.05</v>
      </c>
    </row>
    <row r="100" spans="2:8" ht="18" thickBot="1">
      <c r="B100" s="185"/>
      <c r="C100" s="199"/>
      <c r="D100" s="72" t="s">
        <v>283</v>
      </c>
      <c r="E100" s="72" t="s">
        <v>270</v>
      </c>
      <c r="F100" s="72" t="s">
        <v>271</v>
      </c>
      <c r="G100" s="73">
        <v>10.76</v>
      </c>
    </row>
    <row r="101" spans="2:8" ht="18" thickTop="1">
      <c r="B101" s="185"/>
      <c r="C101" s="186" t="s">
        <v>294</v>
      </c>
      <c r="D101" s="75" t="s">
        <v>275</v>
      </c>
      <c r="E101" s="75" t="s">
        <v>270</v>
      </c>
      <c r="F101" s="75" t="s">
        <v>272</v>
      </c>
      <c r="G101" s="76">
        <v>8.6199999999999992</v>
      </c>
    </row>
    <row r="102" spans="2:8">
      <c r="B102" s="185"/>
      <c r="C102" s="182"/>
      <c r="D102" s="23" t="s">
        <v>274</v>
      </c>
      <c r="E102" s="23" t="s">
        <v>273</v>
      </c>
      <c r="F102" s="23" t="s">
        <v>272</v>
      </c>
      <c r="G102" s="24">
        <v>7.98</v>
      </c>
    </row>
    <row r="103" spans="2:8">
      <c r="B103" s="185"/>
      <c r="C103" s="182"/>
      <c r="D103" s="23" t="s">
        <v>276</v>
      </c>
      <c r="E103" s="23" t="s">
        <v>277</v>
      </c>
      <c r="F103" s="23" t="s">
        <v>280</v>
      </c>
      <c r="G103" s="24">
        <v>5.45</v>
      </c>
    </row>
    <row r="104" spans="2:8">
      <c r="B104" s="185"/>
      <c r="C104" s="182"/>
      <c r="D104" s="23" t="s">
        <v>279</v>
      </c>
      <c r="E104" s="23" t="s">
        <v>278</v>
      </c>
      <c r="F104" s="23" t="s">
        <v>280</v>
      </c>
      <c r="G104" s="25">
        <v>6</v>
      </c>
    </row>
    <row r="105" spans="2:8">
      <c r="B105" s="185"/>
      <c r="C105" s="182"/>
      <c r="D105" s="23" t="s">
        <v>298</v>
      </c>
      <c r="E105" s="23" t="s">
        <v>120</v>
      </c>
      <c r="F105" s="23" t="s">
        <v>295</v>
      </c>
      <c r="G105" s="25">
        <v>10</v>
      </c>
    </row>
    <row r="106" spans="2:8">
      <c r="B106" s="185"/>
      <c r="C106" s="182"/>
      <c r="D106" s="23" t="s">
        <v>299</v>
      </c>
      <c r="E106" s="23" t="s">
        <v>300</v>
      </c>
      <c r="F106" s="23" t="s">
        <v>295</v>
      </c>
      <c r="G106" s="24">
        <v>11.83</v>
      </c>
    </row>
    <row r="107" spans="2:8">
      <c r="B107" s="185"/>
      <c r="C107" s="182"/>
      <c r="D107" s="23" t="s">
        <v>301</v>
      </c>
      <c r="E107" s="23" t="s">
        <v>137</v>
      </c>
      <c r="F107" s="23" t="s">
        <v>302</v>
      </c>
      <c r="G107" s="24">
        <v>1.25</v>
      </c>
    </row>
    <row r="108" spans="2:8">
      <c r="B108" s="185"/>
      <c r="C108" s="182"/>
      <c r="D108" s="23" t="s">
        <v>303</v>
      </c>
      <c r="E108" s="23" t="s">
        <v>219</v>
      </c>
      <c r="F108" s="23" t="s">
        <v>302</v>
      </c>
      <c r="G108" s="25">
        <v>10</v>
      </c>
    </row>
    <row r="109" spans="2:8">
      <c r="B109" s="185"/>
      <c r="C109" s="182"/>
      <c r="D109" s="23" t="s">
        <v>97</v>
      </c>
      <c r="E109" s="23" t="s">
        <v>98</v>
      </c>
      <c r="F109" s="23" t="s">
        <v>304</v>
      </c>
      <c r="G109" s="24">
        <v>9.24</v>
      </c>
    </row>
    <row r="110" spans="2:8">
      <c r="B110" s="185"/>
      <c r="C110" s="182"/>
      <c r="D110" s="26" t="s">
        <v>307</v>
      </c>
      <c r="E110" s="26" t="s">
        <v>306</v>
      </c>
      <c r="F110" s="26" t="s">
        <v>305</v>
      </c>
      <c r="G110" s="29">
        <v>25.8</v>
      </c>
      <c r="H110" s="188" t="s">
        <v>399</v>
      </c>
    </row>
    <row r="111" spans="2:8">
      <c r="B111" s="185"/>
      <c r="C111" s="182"/>
      <c r="D111" s="26" t="s">
        <v>308</v>
      </c>
      <c r="E111" s="26" t="s">
        <v>309</v>
      </c>
      <c r="F111" s="26" t="s">
        <v>305</v>
      </c>
      <c r="G111" s="27">
        <v>10</v>
      </c>
      <c r="H111" s="189"/>
    </row>
    <row r="112" spans="2:8">
      <c r="B112" s="185"/>
      <c r="C112" s="182"/>
      <c r="D112" s="26" t="s">
        <v>310</v>
      </c>
      <c r="E112" s="26" t="s">
        <v>312</v>
      </c>
      <c r="F112" s="26" t="s">
        <v>313</v>
      </c>
      <c r="G112" s="27">
        <v>20</v>
      </c>
      <c r="H112" s="189"/>
    </row>
    <row r="113" spans="2:10">
      <c r="B113" s="185"/>
      <c r="C113" s="182"/>
      <c r="D113" s="26" t="s">
        <v>315</v>
      </c>
      <c r="E113" s="26" t="s">
        <v>314</v>
      </c>
      <c r="F113" s="26" t="s">
        <v>313</v>
      </c>
      <c r="G113" s="29">
        <v>20.34</v>
      </c>
      <c r="H113" s="189"/>
    </row>
    <row r="114" spans="2:10">
      <c r="B114" s="185"/>
      <c r="C114" s="182"/>
      <c r="D114" s="26" t="s">
        <v>316</v>
      </c>
      <c r="E114" s="26" t="s">
        <v>312</v>
      </c>
      <c r="F114" s="26" t="s">
        <v>313</v>
      </c>
      <c r="G114" s="27">
        <v>5</v>
      </c>
      <c r="H114" s="189"/>
    </row>
    <row r="115" spans="2:10">
      <c r="B115" s="185"/>
      <c r="C115" s="182"/>
      <c r="D115" s="26" t="s">
        <v>317</v>
      </c>
      <c r="E115" s="26" t="s">
        <v>318</v>
      </c>
      <c r="F115" s="26" t="s">
        <v>313</v>
      </c>
      <c r="G115" s="27">
        <v>19</v>
      </c>
      <c r="H115" s="189"/>
    </row>
    <row r="116" spans="2:10">
      <c r="B116" s="185"/>
      <c r="C116" s="182"/>
      <c r="D116" s="26" t="s">
        <v>377</v>
      </c>
      <c r="E116" s="26" t="s">
        <v>319</v>
      </c>
      <c r="F116" s="26" t="s">
        <v>313</v>
      </c>
      <c r="G116" s="27">
        <v>3</v>
      </c>
      <c r="H116" s="189"/>
    </row>
    <row r="117" spans="2:10">
      <c r="B117" s="185"/>
      <c r="C117" s="182"/>
      <c r="D117" s="6" t="s">
        <v>321</v>
      </c>
      <c r="E117" s="6" t="s">
        <v>322</v>
      </c>
      <c r="F117" s="6" t="s">
        <v>311</v>
      </c>
      <c r="G117" s="49">
        <v>66.62</v>
      </c>
      <c r="H117" s="189"/>
    </row>
    <row r="118" spans="2:10">
      <c r="B118" s="185"/>
      <c r="C118" s="182"/>
      <c r="D118" s="26" t="s">
        <v>324</v>
      </c>
      <c r="E118" s="26" t="s">
        <v>323</v>
      </c>
      <c r="F118" s="26" t="s">
        <v>311</v>
      </c>
      <c r="G118" s="29">
        <v>5.81</v>
      </c>
      <c r="H118" s="189"/>
    </row>
    <row r="119" spans="2:10">
      <c r="B119" s="185"/>
      <c r="C119" s="182"/>
      <c r="D119" s="26" t="s">
        <v>325</v>
      </c>
      <c r="E119" s="26" t="s">
        <v>312</v>
      </c>
      <c r="F119" s="26" t="s">
        <v>311</v>
      </c>
      <c r="G119" s="27">
        <v>90</v>
      </c>
      <c r="H119" s="189"/>
      <c r="J119" s="67"/>
    </row>
    <row r="120" spans="2:10">
      <c r="B120" s="185"/>
      <c r="C120" s="182"/>
      <c r="D120" s="7" t="s">
        <v>251</v>
      </c>
      <c r="E120" s="7" t="s">
        <v>92</v>
      </c>
      <c r="F120" s="7" t="s">
        <v>326</v>
      </c>
      <c r="G120" s="20">
        <v>45.35</v>
      </c>
    </row>
    <row r="121" spans="2:10">
      <c r="B121" s="185"/>
      <c r="C121" s="182"/>
      <c r="D121" s="45" t="s">
        <v>719</v>
      </c>
      <c r="E121" s="45" t="s">
        <v>327</v>
      </c>
      <c r="F121" s="45" t="s">
        <v>330</v>
      </c>
      <c r="G121" s="66">
        <v>25</v>
      </c>
    </row>
    <row r="122" spans="2:10">
      <c r="B122" s="185"/>
      <c r="C122" s="182"/>
      <c r="D122" s="23" t="s">
        <v>328</v>
      </c>
      <c r="E122" s="23" t="s">
        <v>329</v>
      </c>
      <c r="F122" s="23" t="s">
        <v>330</v>
      </c>
      <c r="G122" s="24">
        <v>2.46</v>
      </c>
    </row>
    <row r="123" spans="2:10">
      <c r="B123" s="185"/>
      <c r="C123" s="182"/>
      <c r="D123" s="23" t="s">
        <v>331</v>
      </c>
      <c r="E123" s="23" t="s">
        <v>300</v>
      </c>
      <c r="F123" s="23" t="s">
        <v>332</v>
      </c>
      <c r="G123" s="24">
        <v>14.08</v>
      </c>
    </row>
    <row r="124" spans="2:10">
      <c r="B124" s="185"/>
      <c r="C124" s="182"/>
      <c r="D124" s="23" t="s">
        <v>97</v>
      </c>
      <c r="E124" s="23" t="s">
        <v>334</v>
      </c>
      <c r="F124" s="23" t="s">
        <v>333</v>
      </c>
      <c r="G124" s="24">
        <v>4.92</v>
      </c>
    </row>
    <row r="125" spans="2:10">
      <c r="B125" s="185"/>
      <c r="C125" s="182"/>
      <c r="D125" s="45" t="s">
        <v>723</v>
      </c>
      <c r="E125" s="45" t="s">
        <v>716</v>
      </c>
      <c r="F125" s="45" t="s">
        <v>717</v>
      </c>
      <c r="G125" s="46">
        <v>48.19</v>
      </c>
    </row>
    <row r="126" spans="2:10">
      <c r="B126" s="185"/>
      <c r="C126" s="182"/>
      <c r="D126" s="45" t="s">
        <v>720</v>
      </c>
      <c r="E126" s="45" t="s">
        <v>707</v>
      </c>
      <c r="F126" s="45" t="s">
        <v>718</v>
      </c>
      <c r="G126" s="46">
        <v>61.37</v>
      </c>
    </row>
    <row r="127" spans="2:10">
      <c r="B127" s="185"/>
      <c r="C127" s="182"/>
      <c r="D127" s="23" t="s">
        <v>335</v>
      </c>
      <c r="E127" s="23" t="s">
        <v>300</v>
      </c>
      <c r="F127" s="23" t="s">
        <v>336</v>
      </c>
      <c r="G127" s="24">
        <v>4.4000000000000004</v>
      </c>
    </row>
    <row r="128" spans="2:10" ht="18" thickBot="1">
      <c r="B128" s="185"/>
      <c r="C128" s="187"/>
      <c r="D128" s="77" t="s">
        <v>298</v>
      </c>
      <c r="E128" s="77" t="s">
        <v>120</v>
      </c>
      <c r="F128" s="77" t="s">
        <v>336</v>
      </c>
      <c r="G128" s="78">
        <v>10</v>
      </c>
    </row>
    <row r="129" spans="2:8" ht="18" thickTop="1">
      <c r="B129" s="185"/>
      <c r="C129" s="186" t="s">
        <v>703</v>
      </c>
      <c r="D129" s="75" t="s">
        <v>339</v>
      </c>
      <c r="E129" s="75" t="s">
        <v>338</v>
      </c>
      <c r="F129" s="75" t="s">
        <v>337</v>
      </c>
      <c r="G129" s="91">
        <v>2</v>
      </c>
    </row>
    <row r="130" spans="2:8" ht="17.399999999999999" customHeight="1">
      <c r="B130" s="185"/>
      <c r="C130" s="182"/>
      <c r="D130" s="26" t="s">
        <v>377</v>
      </c>
      <c r="E130" s="26" t="s">
        <v>347</v>
      </c>
      <c r="F130" s="26" t="s">
        <v>348</v>
      </c>
      <c r="G130" s="29">
        <v>3.5</v>
      </c>
      <c r="H130" s="188" t="s">
        <v>782</v>
      </c>
    </row>
    <row r="131" spans="2:8">
      <c r="B131" s="185"/>
      <c r="C131" s="182"/>
      <c r="D131" s="26" t="s">
        <v>351</v>
      </c>
      <c r="E131" s="26" t="s">
        <v>349</v>
      </c>
      <c r="F131" s="26" t="s">
        <v>348</v>
      </c>
      <c r="G131" s="29">
        <v>7.52</v>
      </c>
      <c r="H131" s="188"/>
    </row>
    <row r="132" spans="2:8">
      <c r="B132" s="185"/>
      <c r="C132" s="182"/>
      <c r="D132" s="26" t="s">
        <v>372</v>
      </c>
      <c r="E132" s="26" t="s">
        <v>371</v>
      </c>
      <c r="F132" s="26" t="s">
        <v>348</v>
      </c>
      <c r="G132" s="29">
        <v>57</v>
      </c>
      <c r="H132" s="188"/>
    </row>
    <row r="133" spans="2:8">
      <c r="B133" s="185"/>
      <c r="C133" s="182"/>
      <c r="D133" s="26" t="s">
        <v>352</v>
      </c>
      <c r="E133" s="26" t="s">
        <v>350</v>
      </c>
      <c r="F133" s="26" t="s">
        <v>348</v>
      </c>
      <c r="G133" s="27">
        <v>24</v>
      </c>
      <c r="H133" s="188"/>
    </row>
    <row r="134" spans="2:8">
      <c r="B134" s="185"/>
      <c r="C134" s="182"/>
      <c r="D134" s="6" t="s">
        <v>353</v>
      </c>
      <c r="E134" s="6" t="s">
        <v>156</v>
      </c>
      <c r="F134" s="6" t="s">
        <v>360</v>
      </c>
      <c r="G134" s="49">
        <v>79.23</v>
      </c>
      <c r="H134" s="188"/>
    </row>
    <row r="135" spans="2:8">
      <c r="B135" s="185"/>
      <c r="C135" s="182"/>
      <c r="D135" s="26" t="s">
        <v>354</v>
      </c>
      <c r="E135" s="26" t="s">
        <v>355</v>
      </c>
      <c r="F135" s="26" t="s">
        <v>360</v>
      </c>
      <c r="G135" s="27">
        <v>5</v>
      </c>
      <c r="H135" s="188"/>
    </row>
    <row r="136" spans="2:8">
      <c r="B136" s="185"/>
      <c r="C136" s="182"/>
      <c r="D136" s="6" t="s">
        <v>357</v>
      </c>
      <c r="E136" s="6" t="s">
        <v>358</v>
      </c>
      <c r="F136" s="6" t="s">
        <v>360</v>
      </c>
      <c r="G136" s="49">
        <v>16.05</v>
      </c>
      <c r="H136" s="188"/>
    </row>
    <row r="137" spans="2:8">
      <c r="B137" s="185"/>
      <c r="C137" s="182"/>
      <c r="D137" s="6" t="s">
        <v>367</v>
      </c>
      <c r="E137" s="6" t="s">
        <v>358</v>
      </c>
      <c r="F137" s="6" t="s">
        <v>360</v>
      </c>
      <c r="G137" s="49">
        <v>41.93</v>
      </c>
      <c r="H137" s="188"/>
    </row>
    <row r="138" spans="2:8">
      <c r="B138" s="185"/>
      <c r="C138" s="182"/>
      <c r="D138" s="6" t="s">
        <v>359</v>
      </c>
      <c r="E138" s="6" t="s">
        <v>358</v>
      </c>
      <c r="F138" s="6" t="s">
        <v>360</v>
      </c>
      <c r="G138" s="49">
        <v>24.51</v>
      </c>
      <c r="H138" s="188"/>
    </row>
    <row r="139" spans="2:8">
      <c r="B139" s="185"/>
      <c r="C139" s="182"/>
      <c r="D139" s="26" t="s">
        <v>402</v>
      </c>
      <c r="E139" s="26" t="s">
        <v>356</v>
      </c>
      <c r="F139" s="26" t="s">
        <v>360</v>
      </c>
      <c r="G139" s="27">
        <v>6</v>
      </c>
      <c r="H139" s="188"/>
    </row>
    <row r="140" spans="2:8">
      <c r="B140" s="185"/>
      <c r="C140" s="182"/>
      <c r="D140" s="26" t="s">
        <v>366</v>
      </c>
      <c r="E140" s="26" t="s">
        <v>361</v>
      </c>
      <c r="F140" s="26" t="s">
        <v>360</v>
      </c>
      <c r="G140" s="29">
        <v>12.39</v>
      </c>
      <c r="H140" s="188"/>
    </row>
    <row r="141" spans="2:8">
      <c r="B141" s="185"/>
      <c r="C141" s="182"/>
      <c r="D141" s="26" t="s">
        <v>365</v>
      </c>
      <c r="E141" s="26" t="s">
        <v>362</v>
      </c>
      <c r="F141" s="26" t="s">
        <v>360</v>
      </c>
      <c r="G141" s="29">
        <v>1.59</v>
      </c>
      <c r="H141" s="188"/>
    </row>
    <row r="142" spans="2:8">
      <c r="B142" s="185"/>
      <c r="C142" s="182"/>
      <c r="D142" s="26" t="s">
        <v>364</v>
      </c>
      <c r="E142" s="26" t="s">
        <v>363</v>
      </c>
      <c r="F142" s="26" t="s">
        <v>360</v>
      </c>
      <c r="G142" s="29">
        <v>16.100000000000001</v>
      </c>
      <c r="H142" s="188"/>
    </row>
    <row r="143" spans="2:8">
      <c r="B143" s="185"/>
      <c r="C143" s="182"/>
      <c r="D143" s="69" t="s">
        <v>370</v>
      </c>
      <c r="E143" s="69" t="s">
        <v>369</v>
      </c>
      <c r="F143" s="69" t="s">
        <v>368</v>
      </c>
      <c r="G143" s="70">
        <v>12.34</v>
      </c>
    </row>
    <row r="144" spans="2:8">
      <c r="B144" s="185"/>
      <c r="C144" s="182"/>
      <c r="D144" s="99" t="s">
        <v>739</v>
      </c>
      <c r="E144" s="99" t="s">
        <v>738</v>
      </c>
      <c r="F144" s="99" t="s">
        <v>737</v>
      </c>
      <c r="G144" s="100">
        <v>25</v>
      </c>
    </row>
    <row r="145" spans="2:8">
      <c r="B145" s="185"/>
      <c r="C145" s="182"/>
      <c r="D145" s="26" t="s">
        <v>354</v>
      </c>
      <c r="E145" s="26" t="s">
        <v>373</v>
      </c>
      <c r="F145" s="26" t="s">
        <v>374</v>
      </c>
      <c r="G145" s="29">
        <v>8.81</v>
      </c>
      <c r="H145" s="188" t="s">
        <v>401</v>
      </c>
    </row>
    <row r="146" spans="2:8">
      <c r="B146" s="185"/>
      <c r="C146" s="182"/>
      <c r="D146" s="26" t="s">
        <v>366</v>
      </c>
      <c r="E146" s="26" t="s">
        <v>375</v>
      </c>
      <c r="F146" s="26" t="s">
        <v>374</v>
      </c>
      <c r="G146" s="29">
        <v>11.54</v>
      </c>
      <c r="H146" s="189"/>
    </row>
    <row r="147" spans="2:8">
      <c r="B147" s="185"/>
      <c r="C147" s="182"/>
      <c r="D147" s="26" t="s">
        <v>377</v>
      </c>
      <c r="E147" s="26" t="s">
        <v>376</v>
      </c>
      <c r="F147" s="26" t="s">
        <v>374</v>
      </c>
      <c r="G147" s="27">
        <v>3</v>
      </c>
      <c r="H147" s="189"/>
    </row>
    <row r="148" spans="2:8">
      <c r="B148" s="185"/>
      <c r="C148" s="182"/>
      <c r="D148" s="26" t="s">
        <v>379</v>
      </c>
      <c r="E148" s="26" t="s">
        <v>378</v>
      </c>
      <c r="F148" s="26" t="s">
        <v>374</v>
      </c>
      <c r="G148" s="27">
        <v>10</v>
      </c>
      <c r="H148" s="189"/>
    </row>
    <row r="149" spans="2:8">
      <c r="B149" s="185"/>
      <c r="C149" s="182"/>
      <c r="D149" s="26" t="s">
        <v>381</v>
      </c>
      <c r="E149" s="26" t="s">
        <v>380</v>
      </c>
      <c r="F149" s="26" t="s">
        <v>383</v>
      </c>
      <c r="G149" s="29">
        <v>7.5</v>
      </c>
      <c r="H149" s="189"/>
    </row>
    <row r="150" spans="2:8">
      <c r="B150" s="185"/>
      <c r="C150" s="182"/>
      <c r="D150" s="26" t="s">
        <v>354</v>
      </c>
      <c r="E150" s="26" t="s">
        <v>382</v>
      </c>
      <c r="F150" s="26" t="s">
        <v>383</v>
      </c>
      <c r="G150" s="29">
        <v>10.35</v>
      </c>
      <c r="H150" s="189"/>
    </row>
    <row r="151" spans="2:8">
      <c r="B151" s="185"/>
      <c r="C151" s="182"/>
      <c r="D151" s="26" t="s">
        <v>354</v>
      </c>
      <c r="E151" s="26" t="s">
        <v>384</v>
      </c>
      <c r="F151" s="26" t="s">
        <v>387</v>
      </c>
      <c r="G151" s="29">
        <v>8.85</v>
      </c>
      <c r="H151" s="189"/>
    </row>
    <row r="152" spans="2:8">
      <c r="B152" s="185"/>
      <c r="C152" s="182"/>
      <c r="D152" s="26" t="s">
        <v>386</v>
      </c>
      <c r="E152" s="26" t="s">
        <v>385</v>
      </c>
      <c r="F152" s="26" t="s">
        <v>387</v>
      </c>
      <c r="G152" s="27">
        <v>3</v>
      </c>
      <c r="H152" s="189"/>
    </row>
    <row r="153" spans="2:8">
      <c r="B153" s="185"/>
      <c r="C153" s="182"/>
      <c r="D153" s="26" t="s">
        <v>389</v>
      </c>
      <c r="E153" s="26" t="s">
        <v>388</v>
      </c>
      <c r="F153" s="26" t="s">
        <v>390</v>
      </c>
      <c r="G153" s="29">
        <v>8.25</v>
      </c>
      <c r="H153" s="189"/>
    </row>
    <row r="154" spans="2:8">
      <c r="B154" s="185"/>
      <c r="C154" s="182"/>
      <c r="D154" s="26" t="s">
        <v>392</v>
      </c>
      <c r="E154" s="26" t="s">
        <v>227</v>
      </c>
      <c r="F154" s="26" t="s">
        <v>391</v>
      </c>
      <c r="G154" s="29">
        <v>18.8</v>
      </c>
      <c r="H154" s="189"/>
    </row>
    <row r="155" spans="2:8">
      <c r="B155" s="185"/>
      <c r="C155" s="182"/>
      <c r="D155" s="23" t="s">
        <v>394</v>
      </c>
      <c r="E155" s="23" t="s">
        <v>393</v>
      </c>
      <c r="F155" s="23" t="s">
        <v>391</v>
      </c>
      <c r="G155" s="25">
        <v>10</v>
      </c>
    </row>
    <row r="156" spans="2:8">
      <c r="B156" s="185"/>
      <c r="C156" s="182"/>
      <c r="D156" s="23" t="s">
        <v>366</v>
      </c>
      <c r="E156" s="23" t="s">
        <v>98</v>
      </c>
      <c r="F156" s="23" t="s">
        <v>395</v>
      </c>
      <c r="G156" s="24">
        <v>7.65</v>
      </c>
    </row>
    <row r="157" spans="2:8">
      <c r="B157" s="185"/>
      <c r="C157" s="182"/>
      <c r="D157" s="23" t="s">
        <v>396</v>
      </c>
      <c r="E157" s="23" t="s">
        <v>137</v>
      </c>
      <c r="F157" s="23" t="s">
        <v>397</v>
      </c>
      <c r="G157" s="24">
        <v>2.5</v>
      </c>
    </row>
    <row r="158" spans="2:8">
      <c r="B158" s="185"/>
      <c r="C158" s="182"/>
      <c r="D158" s="23" t="s">
        <v>339</v>
      </c>
      <c r="E158" s="23" t="s">
        <v>398</v>
      </c>
      <c r="F158" s="23" t="s">
        <v>397</v>
      </c>
      <c r="G158" s="25">
        <v>2</v>
      </c>
    </row>
    <row r="159" spans="2:8">
      <c r="B159" s="185"/>
      <c r="C159" s="182"/>
      <c r="D159" s="45" t="s">
        <v>740</v>
      </c>
      <c r="E159" s="45" t="s">
        <v>269</v>
      </c>
      <c r="F159" s="45" t="s">
        <v>397</v>
      </c>
      <c r="G159" s="66">
        <v>75</v>
      </c>
    </row>
    <row r="160" spans="2:8">
      <c r="B160" s="185"/>
      <c r="C160" s="182"/>
      <c r="D160" s="45" t="s">
        <v>743</v>
      </c>
      <c r="E160" s="45" t="s">
        <v>742</v>
      </c>
      <c r="F160" s="45" t="s">
        <v>741</v>
      </c>
      <c r="G160" s="46">
        <v>39.979999999999997</v>
      </c>
    </row>
    <row r="161" spans="1:8">
      <c r="B161" s="185"/>
      <c r="C161" s="182"/>
      <c r="D161" s="45" t="s">
        <v>744</v>
      </c>
      <c r="E161" s="45" t="s">
        <v>327</v>
      </c>
      <c r="F161" s="45" t="s">
        <v>746</v>
      </c>
      <c r="G161" s="46">
        <v>31.14</v>
      </c>
    </row>
    <row r="162" spans="1:8">
      <c r="B162" s="185"/>
      <c r="C162" s="182"/>
      <c r="D162" s="45" t="s">
        <v>745</v>
      </c>
      <c r="E162" s="45" t="s">
        <v>327</v>
      </c>
      <c r="F162" s="45" t="s">
        <v>746</v>
      </c>
      <c r="G162" s="46">
        <v>87.4</v>
      </c>
    </row>
    <row r="163" spans="1:8">
      <c r="B163" s="185"/>
      <c r="C163" s="182"/>
      <c r="D163" s="26" t="s">
        <v>415</v>
      </c>
      <c r="E163" s="26" t="s">
        <v>416</v>
      </c>
      <c r="F163" s="26" t="s">
        <v>417</v>
      </c>
      <c r="G163" s="29">
        <v>3.49</v>
      </c>
      <c r="H163" s="179" t="s">
        <v>781</v>
      </c>
    </row>
    <row r="164" spans="1:8">
      <c r="B164" s="185"/>
      <c r="C164" s="182"/>
      <c r="D164" s="26" t="s">
        <v>420</v>
      </c>
      <c r="E164" s="26" t="s">
        <v>419</v>
      </c>
      <c r="F164" s="26" t="s">
        <v>417</v>
      </c>
      <c r="G164" s="29">
        <v>3.41</v>
      </c>
      <c r="H164" s="180"/>
    </row>
    <row r="165" spans="1:8">
      <c r="B165" s="185"/>
      <c r="C165" s="182"/>
      <c r="D165" s="26" t="s">
        <v>421</v>
      </c>
      <c r="E165" s="26" t="s">
        <v>422</v>
      </c>
      <c r="F165" s="26" t="s">
        <v>423</v>
      </c>
      <c r="G165" s="29">
        <v>6.5</v>
      </c>
      <c r="H165" s="180"/>
    </row>
    <row r="166" spans="1:8">
      <c r="B166" s="185"/>
      <c r="C166" s="182"/>
      <c r="D166" s="26" t="s">
        <v>425</v>
      </c>
      <c r="E166" s="26" t="s">
        <v>424</v>
      </c>
      <c r="F166" s="26" t="s">
        <v>423</v>
      </c>
      <c r="G166" s="27">
        <v>35</v>
      </c>
      <c r="H166" s="180"/>
    </row>
    <row r="167" spans="1:8">
      <c r="A167" s="195" t="s">
        <v>788</v>
      </c>
      <c r="B167" s="185"/>
      <c r="C167" s="182"/>
      <c r="D167" s="26" t="s">
        <v>426</v>
      </c>
      <c r="E167" s="26" t="s">
        <v>427</v>
      </c>
      <c r="F167" s="26" t="s">
        <v>423</v>
      </c>
      <c r="G167" s="80">
        <v>4.9000000000000004</v>
      </c>
      <c r="H167" s="180"/>
    </row>
    <row r="168" spans="1:8">
      <c r="A168" s="196"/>
      <c r="B168" s="185"/>
      <c r="C168" s="182"/>
      <c r="D168" s="26" t="s">
        <v>428</v>
      </c>
      <c r="E168" s="26" t="s">
        <v>427</v>
      </c>
      <c r="F168" s="26" t="s">
        <v>423</v>
      </c>
      <c r="G168" s="51">
        <v>7.5</v>
      </c>
      <c r="H168" s="180"/>
    </row>
    <row r="169" spans="1:8">
      <c r="A169" s="196"/>
      <c r="B169" s="185"/>
      <c r="C169" s="182"/>
      <c r="D169" s="26" t="s">
        <v>434</v>
      </c>
      <c r="E169" s="26" t="s">
        <v>441</v>
      </c>
      <c r="F169" s="26" t="s">
        <v>423</v>
      </c>
      <c r="G169" s="51">
        <v>12</v>
      </c>
      <c r="H169" s="180"/>
    </row>
    <row r="170" spans="1:8">
      <c r="A170" s="196"/>
      <c r="B170" s="185"/>
      <c r="C170" s="182"/>
      <c r="D170" s="26" t="s">
        <v>430</v>
      </c>
      <c r="E170" s="26" t="s">
        <v>442</v>
      </c>
      <c r="F170" s="26" t="s">
        <v>423</v>
      </c>
      <c r="G170" s="51">
        <v>2</v>
      </c>
      <c r="H170" s="180"/>
    </row>
    <row r="171" spans="1:8">
      <c r="A171" s="196"/>
      <c r="B171" s="185"/>
      <c r="C171" s="182"/>
      <c r="D171" s="26" t="s">
        <v>431</v>
      </c>
      <c r="E171" s="26" t="s">
        <v>443</v>
      </c>
      <c r="F171" s="26" t="s">
        <v>437</v>
      </c>
      <c r="G171" s="51">
        <v>30</v>
      </c>
      <c r="H171" s="180"/>
    </row>
    <row r="172" spans="1:8">
      <c r="A172" s="196"/>
      <c r="B172" s="185"/>
      <c r="C172" s="182"/>
      <c r="D172" s="26" t="s">
        <v>445</v>
      </c>
      <c r="E172" s="26" t="s">
        <v>444</v>
      </c>
      <c r="F172" s="26" t="s">
        <v>437</v>
      </c>
      <c r="G172" s="51">
        <v>4.4000000000000004</v>
      </c>
      <c r="H172" s="180"/>
    </row>
    <row r="173" spans="1:8">
      <c r="A173" s="196"/>
      <c r="B173" s="185"/>
      <c r="C173" s="182"/>
      <c r="D173" s="26" t="s">
        <v>446</v>
      </c>
      <c r="E173" s="26" t="s">
        <v>447</v>
      </c>
      <c r="F173" s="26" t="s">
        <v>437</v>
      </c>
      <c r="G173" s="51">
        <v>5.25</v>
      </c>
      <c r="H173" s="180"/>
    </row>
    <row r="174" spans="1:8">
      <c r="A174" s="196"/>
      <c r="B174" s="185"/>
      <c r="C174" s="182"/>
      <c r="D174" s="26" t="s">
        <v>429</v>
      </c>
      <c r="E174" s="26" t="s">
        <v>440</v>
      </c>
      <c r="F174" s="26" t="s">
        <v>437</v>
      </c>
      <c r="G174" s="51">
        <v>32</v>
      </c>
      <c r="H174" s="180"/>
    </row>
    <row r="175" spans="1:8">
      <c r="A175" s="196"/>
      <c r="B175" s="185"/>
      <c r="C175" s="182"/>
      <c r="D175" s="26" t="s">
        <v>448</v>
      </c>
      <c r="E175" s="26" t="s">
        <v>449</v>
      </c>
      <c r="F175" s="26" t="s">
        <v>437</v>
      </c>
      <c r="G175" s="51">
        <v>8.5</v>
      </c>
      <c r="H175" s="180"/>
    </row>
    <row r="176" spans="1:8">
      <c r="A176" s="196"/>
      <c r="B176" s="185"/>
      <c r="C176" s="182"/>
      <c r="D176" s="26" t="s">
        <v>466</v>
      </c>
      <c r="E176" s="26" t="s">
        <v>439</v>
      </c>
      <c r="F176" s="26" t="s">
        <v>436</v>
      </c>
      <c r="G176" s="51">
        <v>11.07</v>
      </c>
      <c r="H176" s="180"/>
    </row>
    <row r="177" spans="1:8">
      <c r="A177" s="196"/>
      <c r="B177" s="185"/>
      <c r="C177" s="182"/>
      <c r="D177" s="26" t="s">
        <v>432</v>
      </c>
      <c r="E177" s="26" t="s">
        <v>450</v>
      </c>
      <c r="F177" s="26" t="s">
        <v>436</v>
      </c>
      <c r="G177" s="51">
        <v>14.97</v>
      </c>
      <c r="H177" s="180"/>
    </row>
    <row r="178" spans="1:8">
      <c r="A178" s="196"/>
      <c r="B178" s="185"/>
      <c r="C178" s="182"/>
      <c r="D178" s="26" t="s">
        <v>433</v>
      </c>
      <c r="E178" s="26" t="s">
        <v>438</v>
      </c>
      <c r="F178" s="26" t="s">
        <v>436</v>
      </c>
      <c r="G178" s="51">
        <v>15.6</v>
      </c>
      <c r="H178" s="180"/>
    </row>
    <row r="179" spans="1:8">
      <c r="B179" s="185"/>
      <c r="C179" s="182"/>
      <c r="D179" s="6" t="s">
        <v>435</v>
      </c>
      <c r="E179" s="6" t="s">
        <v>322</v>
      </c>
      <c r="F179" s="6" t="s">
        <v>436</v>
      </c>
      <c r="G179" s="49">
        <v>51.32</v>
      </c>
      <c r="H179" s="180"/>
    </row>
    <row r="180" spans="1:8">
      <c r="B180" s="185"/>
      <c r="C180" s="182"/>
      <c r="D180" s="26" t="s">
        <v>451</v>
      </c>
      <c r="E180" s="26" t="s">
        <v>452</v>
      </c>
      <c r="F180" s="26" t="s">
        <v>436</v>
      </c>
      <c r="G180" s="27">
        <v>13</v>
      </c>
      <c r="H180" s="180"/>
    </row>
    <row r="181" spans="1:8">
      <c r="B181" s="185"/>
      <c r="C181" s="182"/>
      <c r="D181" s="26" t="s">
        <v>454</v>
      </c>
      <c r="E181" s="26" t="s">
        <v>453</v>
      </c>
      <c r="F181" s="26" t="s">
        <v>436</v>
      </c>
      <c r="G181" s="27">
        <v>4</v>
      </c>
      <c r="H181" s="180"/>
    </row>
    <row r="182" spans="1:8">
      <c r="B182" s="185"/>
      <c r="C182" s="182"/>
      <c r="D182" s="26" t="s">
        <v>455</v>
      </c>
      <c r="E182" s="26" t="s">
        <v>456</v>
      </c>
      <c r="F182" s="26" t="s">
        <v>436</v>
      </c>
      <c r="G182" s="27">
        <v>3</v>
      </c>
      <c r="H182" s="180"/>
    </row>
    <row r="183" spans="1:8">
      <c r="B183" s="185"/>
      <c r="C183" s="182"/>
      <c r="D183" s="26" t="s">
        <v>464</v>
      </c>
      <c r="E183" s="26" t="s">
        <v>439</v>
      </c>
      <c r="F183" s="26" t="s">
        <v>457</v>
      </c>
      <c r="G183" s="29">
        <v>3.81</v>
      </c>
      <c r="H183" s="180"/>
    </row>
    <row r="184" spans="1:8">
      <c r="B184" s="185"/>
      <c r="C184" s="182"/>
      <c r="D184" s="26" t="s">
        <v>458</v>
      </c>
      <c r="E184" s="26" t="s">
        <v>459</v>
      </c>
      <c r="F184" s="26" t="s">
        <v>457</v>
      </c>
      <c r="G184" s="29">
        <v>14.5</v>
      </c>
      <c r="H184" s="180"/>
    </row>
    <row r="185" spans="1:8">
      <c r="B185" s="185"/>
      <c r="C185" s="182"/>
      <c r="D185" s="26" t="s">
        <v>460</v>
      </c>
      <c r="E185" s="26" t="s">
        <v>461</v>
      </c>
      <c r="F185" s="26" t="s">
        <v>457</v>
      </c>
      <c r="G185" s="29">
        <v>4.5</v>
      </c>
      <c r="H185" s="180"/>
    </row>
    <row r="186" spans="1:8">
      <c r="B186" s="185"/>
      <c r="C186" s="182"/>
      <c r="D186" s="6" t="s">
        <v>462</v>
      </c>
      <c r="E186" s="6" t="s">
        <v>463</v>
      </c>
      <c r="F186" s="6" t="s">
        <v>457</v>
      </c>
      <c r="G186" s="49">
        <v>2</v>
      </c>
      <c r="H186" s="180"/>
    </row>
    <row r="187" spans="1:8">
      <c r="B187" s="185"/>
      <c r="C187" s="182"/>
      <c r="D187" s="26" t="s">
        <v>465</v>
      </c>
      <c r="E187" s="26" t="s">
        <v>467</v>
      </c>
      <c r="F187" s="26" t="s">
        <v>457</v>
      </c>
      <c r="G187" s="29">
        <v>9.6999999999999993</v>
      </c>
      <c r="H187" s="180"/>
    </row>
    <row r="188" spans="1:8">
      <c r="B188" s="185"/>
      <c r="C188" s="182"/>
      <c r="D188" s="26" t="s">
        <v>490</v>
      </c>
      <c r="E188" s="26" t="s">
        <v>471</v>
      </c>
      <c r="F188" s="26" t="s">
        <v>457</v>
      </c>
      <c r="G188" s="29">
        <v>1.05</v>
      </c>
      <c r="H188" s="180"/>
    </row>
    <row r="189" spans="1:8">
      <c r="B189" s="185"/>
      <c r="C189" s="182"/>
      <c r="D189" s="26" t="s">
        <v>469</v>
      </c>
      <c r="E189" s="26" t="s">
        <v>470</v>
      </c>
      <c r="F189" s="26" t="s">
        <v>457</v>
      </c>
      <c r="G189" s="29">
        <v>30</v>
      </c>
      <c r="H189" s="180"/>
    </row>
    <row r="190" spans="1:8">
      <c r="B190" s="185"/>
      <c r="C190" s="182"/>
      <c r="D190" s="26" t="s">
        <v>472</v>
      </c>
      <c r="E190" s="26" t="s">
        <v>473</v>
      </c>
      <c r="F190" s="26" t="s">
        <v>457</v>
      </c>
      <c r="G190" s="29">
        <v>9.4499999999999993</v>
      </c>
      <c r="H190" s="180"/>
    </row>
    <row r="191" spans="1:8">
      <c r="B191" s="185"/>
      <c r="C191" s="182"/>
      <c r="D191" s="26" t="s">
        <v>475</v>
      </c>
      <c r="E191" s="26" t="s">
        <v>476</v>
      </c>
      <c r="F191" s="26" t="s">
        <v>474</v>
      </c>
      <c r="G191" s="29">
        <v>1.5</v>
      </c>
      <c r="H191" s="180"/>
    </row>
    <row r="192" spans="1:8">
      <c r="B192" s="185"/>
      <c r="C192" s="182"/>
      <c r="D192" s="26" t="s">
        <v>479</v>
      </c>
      <c r="E192" s="26" t="s">
        <v>477</v>
      </c>
      <c r="F192" s="26" t="s">
        <v>474</v>
      </c>
      <c r="G192" s="81">
        <v>3.9449999999999998</v>
      </c>
      <c r="H192" s="180"/>
    </row>
    <row r="193" spans="2:8">
      <c r="B193" s="185"/>
      <c r="C193" s="182"/>
      <c r="D193" s="26" t="s">
        <v>481</v>
      </c>
      <c r="E193" s="26" t="s">
        <v>480</v>
      </c>
      <c r="F193" s="26" t="s">
        <v>474</v>
      </c>
      <c r="G193" s="29">
        <v>0.85</v>
      </c>
      <c r="H193" s="180"/>
    </row>
    <row r="194" spans="2:8">
      <c r="B194" s="185"/>
      <c r="C194" s="182"/>
      <c r="D194" s="26" t="s">
        <v>489</v>
      </c>
      <c r="E194" s="26" t="s">
        <v>482</v>
      </c>
      <c r="F194" s="26" t="s">
        <v>474</v>
      </c>
      <c r="G194" s="29">
        <v>1.45</v>
      </c>
      <c r="H194" s="180"/>
    </row>
    <row r="195" spans="2:8">
      <c r="B195" s="185"/>
      <c r="C195" s="182"/>
      <c r="D195" s="26" t="s">
        <v>484</v>
      </c>
      <c r="E195" s="26" t="s">
        <v>483</v>
      </c>
      <c r="F195" s="26" t="s">
        <v>474</v>
      </c>
      <c r="G195" s="29">
        <v>9.25</v>
      </c>
      <c r="H195" s="180"/>
    </row>
    <row r="196" spans="2:8">
      <c r="B196" s="185"/>
      <c r="C196" s="182"/>
      <c r="D196" s="26" t="s">
        <v>485</v>
      </c>
      <c r="E196" s="26" t="s">
        <v>486</v>
      </c>
      <c r="F196" s="26" t="s">
        <v>474</v>
      </c>
      <c r="G196" s="29">
        <v>44.5</v>
      </c>
      <c r="H196" s="180"/>
    </row>
    <row r="197" spans="2:8">
      <c r="B197" s="185"/>
      <c r="C197" s="182"/>
      <c r="D197" s="26" t="s">
        <v>487</v>
      </c>
      <c r="E197" s="26" t="s">
        <v>488</v>
      </c>
      <c r="F197" s="26" t="s">
        <v>474</v>
      </c>
      <c r="G197" s="29">
        <v>3.5</v>
      </c>
      <c r="H197" s="180"/>
    </row>
    <row r="198" spans="2:8">
      <c r="B198" s="185"/>
      <c r="C198" s="182"/>
      <c r="D198" s="7" t="s">
        <v>251</v>
      </c>
      <c r="E198" s="7" t="s">
        <v>92</v>
      </c>
      <c r="F198" s="7" t="s">
        <v>795</v>
      </c>
      <c r="G198" s="20">
        <v>45.35</v>
      </c>
      <c r="H198" s="180"/>
    </row>
    <row r="199" spans="2:8">
      <c r="B199" s="185"/>
      <c r="C199" s="182"/>
      <c r="D199" s="26" t="s">
        <v>491</v>
      </c>
      <c r="E199" s="26" t="s">
        <v>427</v>
      </c>
      <c r="F199" s="26" t="s">
        <v>492</v>
      </c>
      <c r="G199" s="29">
        <v>1.5</v>
      </c>
      <c r="H199" s="180"/>
    </row>
    <row r="200" spans="2:8">
      <c r="B200" s="185"/>
      <c r="C200" s="182"/>
      <c r="D200" s="26" t="s">
        <v>493</v>
      </c>
      <c r="E200" s="26" t="s">
        <v>494</v>
      </c>
      <c r="F200" s="26" t="s">
        <v>492</v>
      </c>
      <c r="G200" s="81" t="s">
        <v>495</v>
      </c>
      <c r="H200" s="180"/>
    </row>
    <row r="201" spans="2:8">
      <c r="B201" s="185"/>
      <c r="C201" s="182"/>
      <c r="D201" s="26" t="s">
        <v>496</v>
      </c>
      <c r="E201" s="26" t="s">
        <v>473</v>
      </c>
      <c r="F201" s="26" t="s">
        <v>492</v>
      </c>
      <c r="G201" s="81">
        <v>4.6849999999999996</v>
      </c>
      <c r="H201" s="180"/>
    </row>
    <row r="202" spans="2:8">
      <c r="B202" s="185"/>
      <c r="C202" s="182"/>
      <c r="D202" s="26" t="s">
        <v>497</v>
      </c>
      <c r="E202" s="26" t="s">
        <v>498</v>
      </c>
      <c r="F202" s="26" t="s">
        <v>492</v>
      </c>
      <c r="G202" s="29">
        <v>1.5</v>
      </c>
      <c r="H202" s="180"/>
    </row>
    <row r="203" spans="2:8">
      <c r="B203" s="185"/>
      <c r="C203" s="182"/>
      <c r="D203" s="26" t="s">
        <v>454</v>
      </c>
      <c r="E203" s="26" t="s">
        <v>453</v>
      </c>
      <c r="F203" s="26" t="s">
        <v>492</v>
      </c>
      <c r="G203" s="104">
        <v>4</v>
      </c>
      <c r="H203" s="180"/>
    </row>
    <row r="204" spans="2:8">
      <c r="B204" s="185"/>
      <c r="C204" s="182"/>
      <c r="D204" s="26" t="s">
        <v>499</v>
      </c>
      <c r="E204" s="26" t="s">
        <v>500</v>
      </c>
      <c r="F204" s="26" t="s">
        <v>492</v>
      </c>
      <c r="G204" s="27">
        <v>10</v>
      </c>
      <c r="H204" s="180"/>
    </row>
    <row r="205" spans="2:8">
      <c r="B205" s="185"/>
      <c r="C205" s="182"/>
      <c r="D205" s="26" t="s">
        <v>501</v>
      </c>
      <c r="E205" s="26" t="s">
        <v>502</v>
      </c>
      <c r="F205" s="26" t="s">
        <v>503</v>
      </c>
      <c r="G205" s="27">
        <v>7</v>
      </c>
      <c r="H205" s="180"/>
    </row>
    <row r="206" spans="2:8">
      <c r="B206" s="185"/>
      <c r="C206" s="182"/>
      <c r="D206" s="26" t="s">
        <v>504</v>
      </c>
      <c r="E206" s="26" t="s">
        <v>505</v>
      </c>
      <c r="F206" s="26" t="s">
        <v>503</v>
      </c>
      <c r="G206" s="29">
        <v>4.32</v>
      </c>
      <c r="H206" s="180"/>
    </row>
    <row r="207" spans="2:8">
      <c r="B207" s="185"/>
      <c r="C207" s="182"/>
      <c r="D207" s="6" t="s">
        <v>646</v>
      </c>
      <c r="E207" s="6" t="s">
        <v>506</v>
      </c>
      <c r="F207" s="6" t="s">
        <v>503</v>
      </c>
      <c r="G207" s="49">
        <v>24.99</v>
      </c>
      <c r="H207" s="180"/>
    </row>
    <row r="208" spans="2:8">
      <c r="B208" s="185"/>
      <c r="C208" s="182"/>
      <c r="D208" s="6" t="s">
        <v>647</v>
      </c>
      <c r="E208" s="6" t="s">
        <v>509</v>
      </c>
      <c r="F208" s="6" t="s">
        <v>503</v>
      </c>
      <c r="G208" s="49">
        <v>75.7</v>
      </c>
      <c r="H208" s="180"/>
    </row>
    <row r="209" spans="2:8">
      <c r="B209" s="185"/>
      <c r="C209" s="182"/>
      <c r="D209" s="26" t="s">
        <v>418</v>
      </c>
      <c r="E209" s="26" t="s">
        <v>508</v>
      </c>
      <c r="F209" s="26" t="s">
        <v>503</v>
      </c>
      <c r="G209" s="29">
        <v>3</v>
      </c>
      <c r="H209" s="180"/>
    </row>
    <row r="210" spans="2:8">
      <c r="B210" s="185"/>
      <c r="C210" s="182"/>
      <c r="D210" s="6" t="s">
        <v>648</v>
      </c>
      <c r="E210" s="6" t="s">
        <v>507</v>
      </c>
      <c r="F210" s="6" t="s">
        <v>503</v>
      </c>
      <c r="G210" s="49">
        <v>26.97</v>
      </c>
      <c r="H210" s="180"/>
    </row>
    <row r="211" spans="2:8">
      <c r="B211" s="185"/>
      <c r="C211" s="182"/>
      <c r="D211" s="26" t="s">
        <v>511</v>
      </c>
      <c r="E211" s="26" t="s">
        <v>510</v>
      </c>
      <c r="F211" s="26" t="s">
        <v>503</v>
      </c>
      <c r="G211" s="82">
        <v>1</v>
      </c>
      <c r="H211" s="180"/>
    </row>
    <row r="212" spans="2:8">
      <c r="B212" s="185"/>
      <c r="C212" s="182"/>
      <c r="D212" s="6" t="s">
        <v>649</v>
      </c>
      <c r="E212" s="6" t="s">
        <v>512</v>
      </c>
      <c r="F212" s="6" t="s">
        <v>503</v>
      </c>
      <c r="G212" s="84">
        <v>16.329999999999998</v>
      </c>
      <c r="H212" s="180"/>
    </row>
    <row r="213" spans="2:8">
      <c r="B213" s="185"/>
      <c r="C213" s="182"/>
      <c r="D213" s="26" t="s">
        <v>513</v>
      </c>
      <c r="E213" s="26" t="s">
        <v>514</v>
      </c>
      <c r="F213" s="26" t="s">
        <v>503</v>
      </c>
      <c r="G213" s="82">
        <v>1.1000000000000001</v>
      </c>
      <c r="H213" s="180"/>
    </row>
    <row r="214" spans="2:8">
      <c r="B214" s="185"/>
      <c r="C214" s="182"/>
      <c r="D214" s="26" t="s">
        <v>415</v>
      </c>
      <c r="E214" s="26" t="s">
        <v>515</v>
      </c>
      <c r="F214" s="26" t="s">
        <v>503</v>
      </c>
      <c r="G214" s="81">
        <v>7.3949999999999996</v>
      </c>
      <c r="H214" s="180"/>
    </row>
    <row r="215" spans="2:8">
      <c r="B215" s="185"/>
      <c r="C215" s="182"/>
      <c r="D215" s="6" t="s">
        <v>516</v>
      </c>
      <c r="E215" s="6" t="s">
        <v>517</v>
      </c>
      <c r="F215" s="6" t="s">
        <v>503</v>
      </c>
      <c r="G215" s="49">
        <v>25.04</v>
      </c>
      <c r="H215" s="180"/>
    </row>
    <row r="216" spans="2:8">
      <c r="B216" s="185"/>
      <c r="C216" s="182"/>
      <c r="D216" s="26" t="s">
        <v>518</v>
      </c>
      <c r="E216" s="26" t="s">
        <v>502</v>
      </c>
      <c r="F216" s="26" t="s">
        <v>519</v>
      </c>
      <c r="G216" s="82">
        <v>7</v>
      </c>
      <c r="H216" s="180"/>
    </row>
    <row r="217" spans="2:8">
      <c r="B217" s="185"/>
      <c r="C217" s="182"/>
      <c r="D217" s="26" t="s">
        <v>520</v>
      </c>
      <c r="E217" s="26" t="s">
        <v>438</v>
      </c>
      <c r="F217" s="26" t="s">
        <v>519</v>
      </c>
      <c r="G217" s="29">
        <v>20</v>
      </c>
      <c r="H217" s="180"/>
    </row>
    <row r="218" spans="2:8">
      <c r="B218" s="185"/>
      <c r="C218" s="182"/>
      <c r="D218" s="26" t="s">
        <v>521</v>
      </c>
      <c r="E218" s="26" t="s">
        <v>522</v>
      </c>
      <c r="F218" s="26" t="s">
        <v>519</v>
      </c>
      <c r="G218" s="29">
        <v>6.86</v>
      </c>
      <c r="H218" s="180"/>
    </row>
    <row r="219" spans="2:8">
      <c r="B219" s="185"/>
      <c r="C219" s="182"/>
      <c r="D219" s="26" t="s">
        <v>523</v>
      </c>
      <c r="E219" s="26" t="s">
        <v>524</v>
      </c>
      <c r="F219" s="26" t="s">
        <v>519</v>
      </c>
      <c r="G219" s="29">
        <v>1.75</v>
      </c>
      <c r="H219" s="180"/>
    </row>
    <row r="220" spans="2:8">
      <c r="B220" s="185"/>
      <c r="C220" s="182"/>
      <c r="D220" s="6" t="s">
        <v>526</v>
      </c>
      <c r="E220" s="6" t="s">
        <v>525</v>
      </c>
      <c r="F220" s="6" t="s">
        <v>519</v>
      </c>
      <c r="G220" s="49">
        <v>21.78</v>
      </c>
      <c r="H220" s="180"/>
    </row>
    <row r="221" spans="2:8">
      <c r="B221" s="185"/>
      <c r="C221" s="182"/>
      <c r="D221" s="26" t="s">
        <v>527</v>
      </c>
      <c r="E221" s="26" t="s">
        <v>154</v>
      </c>
      <c r="F221" s="26" t="s">
        <v>519</v>
      </c>
      <c r="G221" s="81" t="s">
        <v>528</v>
      </c>
      <c r="H221" s="180"/>
    </row>
    <row r="222" spans="2:8">
      <c r="B222" s="185"/>
      <c r="C222" s="182"/>
      <c r="D222" s="26" t="s">
        <v>529</v>
      </c>
      <c r="E222" s="26" t="s">
        <v>530</v>
      </c>
      <c r="F222" s="26" t="s">
        <v>519</v>
      </c>
      <c r="G222" s="29">
        <v>10</v>
      </c>
      <c r="H222" s="180"/>
    </row>
    <row r="223" spans="2:8">
      <c r="B223" s="185"/>
      <c r="C223" s="182"/>
      <c r="D223" s="26" t="s">
        <v>518</v>
      </c>
      <c r="E223" s="26" t="s">
        <v>502</v>
      </c>
      <c r="F223" s="26" t="s">
        <v>519</v>
      </c>
      <c r="G223" s="29">
        <v>4.25</v>
      </c>
      <c r="H223" s="180"/>
    </row>
    <row r="224" spans="2:8">
      <c r="B224" s="185"/>
      <c r="C224" s="182"/>
      <c r="D224" s="26" t="s">
        <v>478</v>
      </c>
      <c r="E224" s="26" t="s">
        <v>532</v>
      </c>
      <c r="F224" s="26" t="s">
        <v>531</v>
      </c>
      <c r="G224" s="29">
        <v>6.99</v>
      </c>
      <c r="H224" s="180"/>
    </row>
    <row r="225" spans="2:8">
      <c r="B225" s="185"/>
      <c r="C225" s="182"/>
      <c r="D225" s="26" t="s">
        <v>418</v>
      </c>
      <c r="E225" s="26" t="s">
        <v>533</v>
      </c>
      <c r="F225" s="26" t="s">
        <v>531</v>
      </c>
      <c r="G225" s="29">
        <v>4.95</v>
      </c>
      <c r="H225" s="180"/>
    </row>
    <row r="226" spans="2:8">
      <c r="B226" s="185"/>
      <c r="C226" s="182"/>
      <c r="D226" s="26" t="s">
        <v>535</v>
      </c>
      <c r="E226" s="26" t="s">
        <v>534</v>
      </c>
      <c r="F226" s="26" t="s">
        <v>531</v>
      </c>
      <c r="G226" s="82">
        <v>30</v>
      </c>
      <c r="H226" s="180"/>
    </row>
    <row r="227" spans="2:8">
      <c r="B227" s="185"/>
      <c r="C227" s="182"/>
      <c r="D227" s="6" t="s">
        <v>536</v>
      </c>
      <c r="E227" s="6" t="s">
        <v>537</v>
      </c>
      <c r="F227" s="6" t="s">
        <v>538</v>
      </c>
      <c r="G227" s="84">
        <v>43.1</v>
      </c>
    </row>
    <row r="228" spans="2:8">
      <c r="B228" s="185"/>
      <c r="C228" s="182"/>
      <c r="D228" s="6" t="s">
        <v>539</v>
      </c>
      <c r="E228" s="6" t="s">
        <v>125</v>
      </c>
      <c r="F228" s="6" t="s">
        <v>538</v>
      </c>
      <c r="G228" s="84">
        <v>24</v>
      </c>
    </row>
    <row r="229" spans="2:8">
      <c r="B229" s="185"/>
      <c r="C229" s="182"/>
      <c r="D229" s="23" t="s">
        <v>540</v>
      </c>
      <c r="E229" s="23" t="s">
        <v>137</v>
      </c>
      <c r="F229" s="23" t="s">
        <v>541</v>
      </c>
      <c r="G229" s="83">
        <v>3.5</v>
      </c>
    </row>
    <row r="230" spans="2:8" ht="18" thickBot="1">
      <c r="B230" s="185"/>
      <c r="C230" s="187"/>
      <c r="D230" s="101" t="s">
        <v>747</v>
      </c>
      <c r="E230" s="101" t="s">
        <v>748</v>
      </c>
      <c r="F230" s="101" t="s">
        <v>749</v>
      </c>
      <c r="G230" s="102">
        <v>58.2</v>
      </c>
    </row>
    <row r="231" spans="2:8" ht="18" thickTop="1">
      <c r="B231" s="185"/>
      <c r="C231" s="186" t="s">
        <v>704</v>
      </c>
      <c r="D231" s="74" t="s">
        <v>489</v>
      </c>
      <c r="E231" s="74" t="s">
        <v>468</v>
      </c>
      <c r="F231" s="74" t="s">
        <v>542</v>
      </c>
      <c r="G231" s="90">
        <v>2.46</v>
      </c>
    </row>
    <row r="232" spans="2:8">
      <c r="B232" s="185"/>
      <c r="C232" s="182"/>
      <c r="D232" s="23" t="s">
        <v>543</v>
      </c>
      <c r="E232" s="23" t="s">
        <v>544</v>
      </c>
      <c r="F232" s="23" t="s">
        <v>542</v>
      </c>
      <c r="G232" s="83">
        <v>10</v>
      </c>
    </row>
    <row r="233" spans="2:8">
      <c r="B233" s="185"/>
      <c r="C233" s="182"/>
      <c r="D233" s="23" t="s">
        <v>545</v>
      </c>
      <c r="E233" s="23" t="s">
        <v>120</v>
      </c>
      <c r="F233" s="23" t="s">
        <v>542</v>
      </c>
      <c r="G233" s="83">
        <v>10</v>
      </c>
    </row>
    <row r="234" spans="2:8">
      <c r="B234" s="185"/>
      <c r="C234" s="182"/>
      <c r="D234" s="3" t="s">
        <v>546</v>
      </c>
      <c r="E234" s="3" t="s">
        <v>547</v>
      </c>
      <c r="F234" s="3" t="s">
        <v>548</v>
      </c>
      <c r="G234" s="85">
        <v>141</v>
      </c>
    </row>
    <row r="235" spans="2:8">
      <c r="B235" s="185"/>
      <c r="C235" s="182"/>
      <c r="D235" s="23" t="s">
        <v>550</v>
      </c>
      <c r="E235" s="23" t="s">
        <v>549</v>
      </c>
      <c r="F235" s="23" t="s">
        <v>548</v>
      </c>
      <c r="G235" s="83">
        <v>7.97</v>
      </c>
    </row>
    <row r="236" spans="2:8">
      <c r="B236" s="185"/>
      <c r="C236" s="182"/>
      <c r="D236" s="23" t="s">
        <v>415</v>
      </c>
      <c r="E236" s="23" t="s">
        <v>551</v>
      </c>
      <c r="F236" s="23" t="s">
        <v>548</v>
      </c>
      <c r="G236" s="83">
        <v>14</v>
      </c>
    </row>
    <row r="237" spans="2:8">
      <c r="B237" s="185"/>
      <c r="C237" s="182"/>
      <c r="D237" s="23" t="s">
        <v>535</v>
      </c>
      <c r="E237" s="23" t="s">
        <v>552</v>
      </c>
      <c r="F237" s="23" t="s">
        <v>548</v>
      </c>
      <c r="G237" s="24">
        <v>21</v>
      </c>
    </row>
    <row r="238" spans="2:8">
      <c r="B238" s="185"/>
      <c r="C238" s="182"/>
      <c r="D238" s="6" t="s">
        <v>555</v>
      </c>
      <c r="E238" s="6" t="s">
        <v>554</v>
      </c>
      <c r="F238" s="6" t="s">
        <v>553</v>
      </c>
      <c r="G238" s="49">
        <v>26.66</v>
      </c>
    </row>
    <row r="239" spans="2:8">
      <c r="B239" s="185"/>
      <c r="C239" s="182"/>
      <c r="D239" s="23" t="s">
        <v>414</v>
      </c>
      <c r="E239" s="23" t="s">
        <v>137</v>
      </c>
      <c r="F239" s="23" t="s">
        <v>556</v>
      </c>
      <c r="G239" s="24">
        <v>2.5</v>
      </c>
    </row>
    <row r="240" spans="2:8">
      <c r="B240" s="185"/>
      <c r="C240" s="182"/>
      <c r="D240" s="26" t="s">
        <v>558</v>
      </c>
      <c r="E240" s="26" t="s">
        <v>559</v>
      </c>
      <c r="F240" s="26" t="s">
        <v>557</v>
      </c>
      <c r="G240" s="29">
        <v>53</v>
      </c>
      <c r="H240" s="179" t="s">
        <v>783</v>
      </c>
    </row>
    <row r="241" spans="2:8">
      <c r="B241" s="185"/>
      <c r="C241" s="182"/>
      <c r="D241" s="26" t="s">
        <v>750</v>
      </c>
      <c r="E241" s="26" t="s">
        <v>751</v>
      </c>
      <c r="F241" s="26" t="s">
        <v>752</v>
      </c>
      <c r="G241" s="29">
        <v>37.5</v>
      </c>
      <c r="H241" s="180"/>
    </row>
    <row r="242" spans="2:8">
      <c r="B242" s="185"/>
      <c r="C242" s="182"/>
      <c r="D242" s="26" t="s">
        <v>562</v>
      </c>
      <c r="E242" s="26" t="s">
        <v>561</v>
      </c>
      <c r="F242" s="26" t="s">
        <v>560</v>
      </c>
      <c r="G242" s="29">
        <v>32.31</v>
      </c>
      <c r="H242" s="180"/>
    </row>
    <row r="243" spans="2:8">
      <c r="B243" s="185"/>
      <c r="C243" s="182"/>
      <c r="D243" s="6" t="s">
        <v>565</v>
      </c>
      <c r="E243" s="6" t="s">
        <v>563</v>
      </c>
      <c r="F243" s="6" t="s">
        <v>564</v>
      </c>
      <c r="G243" s="49">
        <v>4.59</v>
      </c>
      <c r="H243" s="180"/>
    </row>
    <row r="244" spans="2:8">
      <c r="B244" s="185"/>
      <c r="C244" s="182"/>
      <c r="D244" s="6" t="s">
        <v>566</v>
      </c>
      <c r="E244" s="6" t="s">
        <v>563</v>
      </c>
      <c r="F244" s="6" t="s">
        <v>564</v>
      </c>
      <c r="G244" s="49">
        <v>21.11</v>
      </c>
      <c r="H244" s="180"/>
    </row>
    <row r="245" spans="2:8">
      <c r="B245" s="185"/>
      <c r="C245" s="182"/>
      <c r="D245" s="6" t="s">
        <v>644</v>
      </c>
      <c r="E245" s="6" t="s">
        <v>563</v>
      </c>
      <c r="F245" s="6" t="s">
        <v>564</v>
      </c>
      <c r="G245" s="49">
        <v>49.38</v>
      </c>
      <c r="H245" s="180"/>
    </row>
    <row r="246" spans="2:8">
      <c r="B246" s="185"/>
      <c r="C246" s="182"/>
      <c r="D246" s="6" t="s">
        <v>567</v>
      </c>
      <c r="E246" s="6" t="s">
        <v>563</v>
      </c>
      <c r="F246" s="6" t="s">
        <v>564</v>
      </c>
      <c r="G246" s="49">
        <v>2.4700000000000002</v>
      </c>
      <c r="H246" s="180"/>
    </row>
    <row r="247" spans="2:8">
      <c r="B247" s="185"/>
      <c r="C247" s="182"/>
      <c r="D247" s="26" t="s">
        <v>568</v>
      </c>
      <c r="E247" s="26" t="s">
        <v>569</v>
      </c>
      <c r="F247" s="26" t="s">
        <v>570</v>
      </c>
      <c r="G247" s="29">
        <v>7.31</v>
      </c>
      <c r="H247" s="180"/>
    </row>
    <row r="248" spans="2:8">
      <c r="B248" s="185"/>
      <c r="C248" s="182"/>
      <c r="D248" s="26" t="s">
        <v>605</v>
      </c>
      <c r="E248" s="26" t="s">
        <v>571</v>
      </c>
      <c r="F248" s="26" t="s">
        <v>570</v>
      </c>
      <c r="G248" s="29">
        <v>3</v>
      </c>
      <c r="H248" s="180"/>
    </row>
    <row r="249" spans="2:8">
      <c r="B249" s="185"/>
      <c r="C249" s="182"/>
      <c r="D249" s="26" t="s">
        <v>576</v>
      </c>
      <c r="E249" s="26" t="s">
        <v>577</v>
      </c>
      <c r="F249" s="26" t="s">
        <v>570</v>
      </c>
      <c r="G249" s="29">
        <v>25</v>
      </c>
      <c r="H249" s="180"/>
    </row>
    <row r="250" spans="2:8">
      <c r="B250" s="185"/>
      <c r="C250" s="182"/>
      <c r="D250" s="26" t="s">
        <v>575</v>
      </c>
      <c r="E250" s="26" t="s">
        <v>574</v>
      </c>
      <c r="F250" s="26" t="s">
        <v>570</v>
      </c>
      <c r="G250" s="29">
        <v>12.99</v>
      </c>
      <c r="H250" s="180"/>
    </row>
    <row r="251" spans="2:8">
      <c r="B251" s="185"/>
      <c r="C251" s="182"/>
      <c r="D251" s="26" t="s">
        <v>572</v>
      </c>
      <c r="E251" s="26" t="s">
        <v>573</v>
      </c>
      <c r="F251" s="26" t="s">
        <v>570</v>
      </c>
      <c r="G251" s="29">
        <v>20</v>
      </c>
      <c r="H251" s="180"/>
    </row>
    <row r="252" spans="2:8">
      <c r="B252" s="185"/>
      <c r="C252" s="182"/>
      <c r="D252" s="26" t="s">
        <v>580</v>
      </c>
      <c r="E252" s="26" t="s">
        <v>579</v>
      </c>
      <c r="F252" s="26" t="s">
        <v>570</v>
      </c>
      <c r="G252" s="29">
        <v>47</v>
      </c>
      <c r="H252" s="180"/>
    </row>
    <row r="253" spans="2:8">
      <c r="B253" s="185"/>
      <c r="C253" s="182"/>
      <c r="D253" s="26" t="s">
        <v>582</v>
      </c>
      <c r="E253" s="26" t="s">
        <v>583</v>
      </c>
      <c r="F253" s="26" t="s">
        <v>581</v>
      </c>
      <c r="G253" s="29">
        <v>333</v>
      </c>
      <c r="H253" s="180"/>
    </row>
    <row r="254" spans="2:8">
      <c r="B254" s="185"/>
      <c r="C254" s="182"/>
      <c r="D254" s="26" t="s">
        <v>585</v>
      </c>
      <c r="E254" s="26" t="s">
        <v>584</v>
      </c>
      <c r="F254" s="26" t="s">
        <v>578</v>
      </c>
      <c r="G254" s="29">
        <v>3.27</v>
      </c>
      <c r="H254" s="180"/>
    </row>
    <row r="255" spans="2:8">
      <c r="B255" s="185"/>
      <c r="C255" s="182"/>
      <c r="D255" s="26" t="s">
        <v>586</v>
      </c>
      <c r="E255" s="26" t="s">
        <v>584</v>
      </c>
      <c r="F255" s="26" t="s">
        <v>578</v>
      </c>
      <c r="G255" s="29">
        <v>3.37</v>
      </c>
      <c r="H255" s="180"/>
    </row>
    <row r="256" spans="2:8">
      <c r="B256" s="185"/>
      <c r="C256" s="182"/>
      <c r="D256" s="26" t="s">
        <v>588</v>
      </c>
      <c r="E256" s="26" t="s">
        <v>587</v>
      </c>
      <c r="F256" s="26" t="s">
        <v>589</v>
      </c>
      <c r="G256" s="29">
        <v>4.29</v>
      </c>
      <c r="H256" s="180"/>
    </row>
    <row r="257" spans="2:10">
      <c r="B257" s="185"/>
      <c r="C257" s="182"/>
      <c r="D257" s="26" t="s">
        <v>591</v>
      </c>
      <c r="E257" s="26" t="s">
        <v>590</v>
      </c>
      <c r="F257" s="26" t="s">
        <v>589</v>
      </c>
      <c r="G257" s="82">
        <v>1</v>
      </c>
      <c r="H257" s="180"/>
    </row>
    <row r="258" spans="2:10">
      <c r="B258" s="185"/>
      <c r="C258" s="182"/>
      <c r="D258" s="26" t="s">
        <v>592</v>
      </c>
      <c r="E258" s="26" t="s">
        <v>584</v>
      </c>
      <c r="F258" s="26" t="s">
        <v>589</v>
      </c>
      <c r="G258" s="82">
        <v>3</v>
      </c>
      <c r="H258" s="180"/>
    </row>
    <row r="259" spans="2:10">
      <c r="B259" s="185"/>
      <c r="C259" s="182"/>
      <c r="D259" s="26" t="s">
        <v>593</v>
      </c>
      <c r="E259" s="26" t="s">
        <v>594</v>
      </c>
      <c r="F259" s="26" t="s">
        <v>589</v>
      </c>
      <c r="G259" s="29">
        <v>10.38</v>
      </c>
      <c r="H259" s="180"/>
    </row>
    <row r="260" spans="2:10">
      <c r="B260" s="185"/>
      <c r="C260" s="182"/>
      <c r="D260" s="26" t="s">
        <v>596</v>
      </c>
      <c r="E260" s="26" t="s">
        <v>595</v>
      </c>
      <c r="F260" s="26" t="s">
        <v>597</v>
      </c>
      <c r="G260" s="82">
        <v>10</v>
      </c>
      <c r="H260" s="180"/>
    </row>
    <row r="261" spans="2:10">
      <c r="B261" s="185"/>
      <c r="C261" s="182"/>
      <c r="D261" s="26" t="s">
        <v>600</v>
      </c>
      <c r="E261" s="26" t="s">
        <v>599</v>
      </c>
      <c r="F261" s="26" t="s">
        <v>598</v>
      </c>
      <c r="G261" s="82">
        <v>24</v>
      </c>
      <c r="H261" s="180"/>
    </row>
    <row r="262" spans="2:10">
      <c r="B262" s="185"/>
      <c r="C262" s="182"/>
      <c r="D262" s="26" t="s">
        <v>601</v>
      </c>
      <c r="E262" s="26" t="s">
        <v>602</v>
      </c>
      <c r="F262" s="26" t="s">
        <v>598</v>
      </c>
      <c r="G262" s="82">
        <v>19</v>
      </c>
      <c r="H262" s="180"/>
    </row>
    <row r="263" spans="2:10">
      <c r="B263" s="185"/>
      <c r="C263" s="182"/>
      <c r="D263" s="26" t="s">
        <v>603</v>
      </c>
      <c r="E263" s="26" t="s">
        <v>579</v>
      </c>
      <c r="F263" s="26" t="s">
        <v>598</v>
      </c>
      <c r="G263" s="82">
        <v>105</v>
      </c>
      <c r="H263" s="180"/>
    </row>
    <row r="264" spans="2:10">
      <c r="B264" s="185"/>
      <c r="C264" s="182"/>
      <c r="D264" s="26" t="s">
        <v>604</v>
      </c>
      <c r="E264" s="26" t="s">
        <v>606</v>
      </c>
      <c r="F264" s="26" t="s">
        <v>598</v>
      </c>
      <c r="G264" s="82">
        <v>5</v>
      </c>
      <c r="H264" s="180"/>
    </row>
    <row r="265" spans="2:10">
      <c r="B265" s="185"/>
      <c r="C265" s="182"/>
      <c r="D265" s="26" t="s">
        <v>609</v>
      </c>
      <c r="E265" s="26" t="s">
        <v>607</v>
      </c>
      <c r="F265" s="26" t="s">
        <v>608</v>
      </c>
      <c r="G265" s="29">
        <v>11.31</v>
      </c>
      <c r="H265" s="180"/>
    </row>
    <row r="266" spans="2:10">
      <c r="B266" s="185"/>
      <c r="C266" s="182"/>
      <c r="D266" s="26" t="s">
        <v>611</v>
      </c>
      <c r="E266" s="26" t="s">
        <v>610</v>
      </c>
      <c r="F266" s="26" t="s">
        <v>608</v>
      </c>
      <c r="G266" s="29">
        <v>8.75</v>
      </c>
      <c r="H266" s="180"/>
    </row>
    <row r="267" spans="2:10">
      <c r="B267" s="185"/>
      <c r="C267" s="182"/>
      <c r="D267" s="26" t="s">
        <v>613</v>
      </c>
      <c r="E267" s="26" t="s">
        <v>612</v>
      </c>
      <c r="F267" s="26" t="s">
        <v>608</v>
      </c>
      <c r="G267" s="81">
        <v>8.5449999999999999</v>
      </c>
      <c r="H267" s="180"/>
      <c r="J267" s="79"/>
    </row>
    <row r="268" spans="2:10">
      <c r="B268" s="185"/>
      <c r="C268" s="182"/>
      <c r="D268" s="26" t="s">
        <v>614</v>
      </c>
      <c r="E268" s="26" t="s">
        <v>615</v>
      </c>
      <c r="F268" s="26" t="s">
        <v>608</v>
      </c>
      <c r="G268" s="81">
        <v>86.43</v>
      </c>
      <c r="H268" s="180"/>
    </row>
    <row r="269" spans="2:10">
      <c r="B269" s="185"/>
      <c r="C269" s="182"/>
      <c r="D269" s="26" t="s">
        <v>617</v>
      </c>
      <c r="E269" s="26" t="s">
        <v>616</v>
      </c>
      <c r="F269" s="26" t="s">
        <v>608</v>
      </c>
      <c r="G269" s="81">
        <v>4.0250000000000004</v>
      </c>
      <c r="H269" s="180"/>
    </row>
    <row r="270" spans="2:10">
      <c r="B270" s="185"/>
      <c r="C270" s="182"/>
      <c r="D270" s="6" t="s">
        <v>619</v>
      </c>
      <c r="E270" s="6" t="s">
        <v>618</v>
      </c>
      <c r="F270" s="6" t="s">
        <v>608</v>
      </c>
      <c r="G270" s="49">
        <v>3.25</v>
      </c>
      <c r="H270" s="180"/>
    </row>
    <row r="271" spans="2:10">
      <c r="B271" s="185"/>
      <c r="C271" s="182"/>
      <c r="D271" s="26" t="s">
        <v>620</v>
      </c>
      <c r="E271" s="26" t="s">
        <v>621</v>
      </c>
      <c r="F271" s="26" t="s">
        <v>608</v>
      </c>
      <c r="G271" s="29">
        <v>6.47</v>
      </c>
      <c r="H271" s="180"/>
    </row>
    <row r="272" spans="2:10">
      <c r="B272" s="185"/>
      <c r="C272" s="182"/>
      <c r="D272" s="26" t="s">
        <v>756</v>
      </c>
      <c r="E272" s="26" t="s">
        <v>753</v>
      </c>
      <c r="F272" s="26" t="s">
        <v>754</v>
      </c>
      <c r="G272" s="29">
        <v>15.744999999999999</v>
      </c>
      <c r="H272" s="180"/>
    </row>
    <row r="273" spans="2:8">
      <c r="B273" s="185"/>
      <c r="C273" s="182"/>
      <c r="D273" s="26" t="s">
        <v>756</v>
      </c>
      <c r="E273" s="26" t="s">
        <v>753</v>
      </c>
      <c r="F273" s="26" t="s">
        <v>755</v>
      </c>
      <c r="G273" s="29">
        <v>7.8949999999999996</v>
      </c>
      <c r="H273" s="180"/>
    </row>
    <row r="274" spans="2:8">
      <c r="B274" s="185"/>
      <c r="C274" s="182"/>
      <c r="D274" s="26" t="s">
        <v>623</v>
      </c>
      <c r="E274" s="26" t="s">
        <v>622</v>
      </c>
      <c r="F274" s="26" t="s">
        <v>624</v>
      </c>
      <c r="G274" s="29">
        <v>7.95</v>
      </c>
      <c r="H274" s="180"/>
    </row>
    <row r="275" spans="2:8">
      <c r="B275" s="185"/>
      <c r="C275" s="182"/>
      <c r="D275" s="26" t="s">
        <v>629</v>
      </c>
      <c r="E275" s="26" t="s">
        <v>625</v>
      </c>
      <c r="F275" s="26" t="s">
        <v>624</v>
      </c>
      <c r="G275" s="81">
        <v>2.4500000000000002</v>
      </c>
      <c r="H275" s="180"/>
    </row>
    <row r="276" spans="2:8">
      <c r="B276" s="185"/>
      <c r="C276" s="182"/>
      <c r="D276" s="26" t="s">
        <v>627</v>
      </c>
      <c r="E276" s="26" t="s">
        <v>626</v>
      </c>
      <c r="F276" s="26" t="s">
        <v>624</v>
      </c>
      <c r="G276" s="81">
        <v>5.4050000000000002</v>
      </c>
      <c r="H276" s="180"/>
    </row>
    <row r="277" spans="2:8">
      <c r="B277" s="185"/>
      <c r="C277" s="182"/>
      <c r="D277" s="26" t="s">
        <v>636</v>
      </c>
      <c r="E277" s="26" t="s">
        <v>628</v>
      </c>
      <c r="F277" s="26" t="s">
        <v>624</v>
      </c>
      <c r="G277" s="29">
        <v>30</v>
      </c>
      <c r="H277" s="180"/>
    </row>
    <row r="278" spans="2:8">
      <c r="B278" s="185"/>
      <c r="C278" s="182"/>
      <c r="D278" s="26" t="s">
        <v>631</v>
      </c>
      <c r="E278" s="26" t="s">
        <v>630</v>
      </c>
      <c r="F278" s="26" t="s">
        <v>624</v>
      </c>
      <c r="G278" s="29">
        <v>7.43</v>
      </c>
      <c r="H278" s="180"/>
    </row>
    <row r="279" spans="2:8">
      <c r="B279" s="185"/>
      <c r="C279" s="182"/>
      <c r="D279" s="6" t="s">
        <v>645</v>
      </c>
      <c r="E279" s="6" t="s">
        <v>633</v>
      </c>
      <c r="F279" s="6" t="s">
        <v>624</v>
      </c>
      <c r="G279" s="49">
        <v>13.02</v>
      </c>
      <c r="H279" s="180"/>
    </row>
    <row r="280" spans="2:8">
      <c r="B280" s="185"/>
      <c r="C280" s="182"/>
      <c r="D280" s="26" t="s">
        <v>635</v>
      </c>
      <c r="E280" s="26" t="s">
        <v>634</v>
      </c>
      <c r="F280" s="26" t="s">
        <v>632</v>
      </c>
      <c r="G280" s="29">
        <v>5.5</v>
      </c>
      <c r="H280" s="180"/>
    </row>
    <row r="281" spans="2:8">
      <c r="B281" s="185"/>
      <c r="C281" s="182"/>
      <c r="D281" s="26" t="s">
        <v>756</v>
      </c>
      <c r="E281" s="26" t="s">
        <v>753</v>
      </c>
      <c r="F281" s="26" t="s">
        <v>757</v>
      </c>
      <c r="G281" s="29">
        <v>10.295</v>
      </c>
      <c r="H281" s="180"/>
    </row>
    <row r="282" spans="2:8">
      <c r="B282" s="185"/>
      <c r="C282" s="182"/>
      <c r="D282" s="26" t="s">
        <v>638</v>
      </c>
      <c r="E282" s="26" t="s">
        <v>637</v>
      </c>
      <c r="F282" s="26" t="s">
        <v>632</v>
      </c>
      <c r="G282" s="29">
        <v>15</v>
      </c>
      <c r="H282" s="180"/>
    </row>
    <row r="283" spans="2:8">
      <c r="B283" s="185"/>
      <c r="C283" s="182"/>
      <c r="D283" s="26" t="s">
        <v>640</v>
      </c>
      <c r="E283" s="26" t="s">
        <v>639</v>
      </c>
      <c r="F283" s="26" t="s">
        <v>632</v>
      </c>
      <c r="G283" s="29">
        <v>7.16</v>
      </c>
      <c r="H283" s="180"/>
    </row>
    <row r="284" spans="2:8">
      <c r="B284" s="185"/>
      <c r="C284" s="182"/>
      <c r="D284" s="6" t="s">
        <v>642</v>
      </c>
      <c r="E284" s="6" t="s">
        <v>641</v>
      </c>
      <c r="F284" s="6" t="s">
        <v>632</v>
      </c>
      <c r="G284" s="49">
        <v>8.4700000000000006</v>
      </c>
      <c r="H284" s="180"/>
    </row>
    <row r="285" spans="2:8">
      <c r="B285" s="185"/>
      <c r="C285" s="182"/>
      <c r="D285" s="6" t="s">
        <v>762</v>
      </c>
      <c r="E285" s="6" t="s">
        <v>761</v>
      </c>
      <c r="F285" s="6" t="s">
        <v>760</v>
      </c>
      <c r="G285" s="49">
        <v>7.37</v>
      </c>
      <c r="H285" s="180"/>
    </row>
    <row r="286" spans="2:8">
      <c r="B286" s="185"/>
      <c r="C286" s="182"/>
      <c r="D286" s="119" t="s">
        <v>759</v>
      </c>
      <c r="E286" s="119" t="s">
        <v>753</v>
      </c>
      <c r="F286" s="119" t="s">
        <v>758</v>
      </c>
      <c r="G286" s="120">
        <v>15.994999999999999</v>
      </c>
      <c r="H286" s="180"/>
    </row>
    <row r="287" spans="2:8" ht="25.2" customHeight="1" thickBot="1">
      <c r="B287" s="194" t="s">
        <v>785</v>
      </c>
      <c r="C287" s="194"/>
      <c r="D287" s="121">
        <f>SUM(G3:G5,G7:G35)</f>
        <v>2418989</v>
      </c>
      <c r="E287" s="122">
        <v>2272.42</v>
      </c>
      <c r="F287" s="123" t="s">
        <v>786</v>
      </c>
      <c r="G287" s="124">
        <v>2272.42</v>
      </c>
      <c r="H287" s="125" t="s">
        <v>787</v>
      </c>
    </row>
    <row r="288" spans="2:8" ht="25.8" customHeight="1" thickBot="1">
      <c r="B288" s="192" t="s">
        <v>784</v>
      </c>
      <c r="C288" s="193"/>
      <c r="D288" s="193"/>
      <c r="E288" s="193"/>
      <c r="F288" s="193"/>
      <c r="G288" s="138">
        <f>SUM(G6,G36:G287)</f>
        <v>15797.380000000005</v>
      </c>
    </row>
    <row r="290" spans="7:8">
      <c r="G290" s="154">
        <f>SUM(G36:G286)</f>
        <v>13344.960000000005</v>
      </c>
      <c r="H290" s="155" t="s">
        <v>812</v>
      </c>
    </row>
  </sheetData>
  <mergeCells count="23">
    <mergeCell ref="B288:F288"/>
    <mergeCell ref="B287:C287"/>
    <mergeCell ref="A167:A178"/>
    <mergeCell ref="B1:G1"/>
    <mergeCell ref="C57:C100"/>
    <mergeCell ref="C101:C128"/>
    <mergeCell ref="C6:C7"/>
    <mergeCell ref="C8:C9"/>
    <mergeCell ref="C10:C29"/>
    <mergeCell ref="C30:C56"/>
    <mergeCell ref="H240:H286"/>
    <mergeCell ref="C3:C5"/>
    <mergeCell ref="B3:B35"/>
    <mergeCell ref="B36:B286"/>
    <mergeCell ref="C129:C230"/>
    <mergeCell ref="C231:C286"/>
    <mergeCell ref="H163:H226"/>
    <mergeCell ref="H130:H142"/>
    <mergeCell ref="H145:H154"/>
    <mergeCell ref="H96:I96"/>
    <mergeCell ref="H110:H119"/>
    <mergeCell ref="H58:H73"/>
    <mergeCell ref="H42:H4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0" sqref="E30:E34"/>
    </sheetView>
  </sheetViews>
  <sheetFormatPr defaultRowHeight="17.399999999999999"/>
  <cols>
    <col min="1" max="1" width="34" customWidth="1"/>
    <col min="2" max="2" width="24.69921875" customWidth="1"/>
    <col min="3" max="3" width="11.09765625" customWidth="1"/>
    <col min="4" max="4" width="14.09765625" customWidth="1"/>
    <col min="5" max="5" width="13.296875" customWidth="1"/>
    <col min="6" max="6" width="9.19921875" bestFit="1" customWidth="1"/>
    <col min="7" max="7" width="20.19921875" customWidth="1"/>
  </cols>
  <sheetData>
    <row r="1" spans="1:4" ht="29.25" customHeight="1" thickBot="1">
      <c r="A1" s="205" t="s">
        <v>214</v>
      </c>
      <c r="B1" s="206"/>
      <c r="C1" s="206"/>
      <c r="D1" s="207"/>
    </row>
    <row r="2" spans="1:4">
      <c r="A2" s="33" t="s">
        <v>1</v>
      </c>
      <c r="B2" s="33" t="s">
        <v>10</v>
      </c>
      <c r="C2" s="33" t="s">
        <v>2</v>
      </c>
      <c r="D2" s="34" t="s">
        <v>3</v>
      </c>
    </row>
    <row r="3" spans="1:4">
      <c r="A3" s="7" t="s">
        <v>91</v>
      </c>
      <c r="B3" s="7" t="s">
        <v>92</v>
      </c>
      <c r="C3" s="7" t="s">
        <v>105</v>
      </c>
      <c r="D3" s="35">
        <v>47</v>
      </c>
    </row>
    <row r="4" spans="1:4">
      <c r="A4" s="23" t="s">
        <v>94</v>
      </c>
      <c r="B4" s="23" t="s">
        <v>93</v>
      </c>
      <c r="C4" s="23" t="s">
        <v>106</v>
      </c>
      <c r="D4" s="36">
        <v>23.47</v>
      </c>
    </row>
    <row r="5" spans="1:4">
      <c r="A5" s="7" t="s">
        <v>95</v>
      </c>
      <c r="B5" s="7" t="s">
        <v>108</v>
      </c>
      <c r="C5" s="7" t="s">
        <v>106</v>
      </c>
      <c r="D5" s="35">
        <v>60</v>
      </c>
    </row>
    <row r="6" spans="1:4">
      <c r="A6" s="7" t="s">
        <v>96</v>
      </c>
      <c r="B6" s="7" t="s">
        <v>109</v>
      </c>
      <c r="C6" s="7" t="s">
        <v>106</v>
      </c>
      <c r="D6" s="35">
        <v>100</v>
      </c>
    </row>
    <row r="7" spans="1:4">
      <c r="A7" s="7" t="s">
        <v>99</v>
      </c>
      <c r="B7" s="7" t="s">
        <v>110</v>
      </c>
      <c r="C7" s="7" t="s">
        <v>106</v>
      </c>
      <c r="D7" s="35">
        <v>50</v>
      </c>
    </row>
    <row r="8" spans="1:4">
      <c r="A8" s="23" t="s">
        <v>97</v>
      </c>
      <c r="B8" s="23" t="s">
        <v>98</v>
      </c>
      <c r="C8" s="23" t="s">
        <v>106</v>
      </c>
      <c r="D8" s="36">
        <v>12.19</v>
      </c>
    </row>
    <row r="9" spans="1:4">
      <c r="A9" s="26" t="s">
        <v>100</v>
      </c>
      <c r="B9" s="26" t="s">
        <v>114</v>
      </c>
      <c r="C9" s="26" t="s">
        <v>111</v>
      </c>
      <c r="D9" s="42">
        <v>3</v>
      </c>
    </row>
    <row r="10" spans="1:4">
      <c r="A10" s="26" t="s">
        <v>101</v>
      </c>
      <c r="B10" s="26" t="s">
        <v>115</v>
      </c>
      <c r="C10" s="26" t="s">
        <v>111</v>
      </c>
      <c r="D10" s="43">
        <v>10.210000000000001</v>
      </c>
    </row>
    <row r="11" spans="1:4">
      <c r="A11" s="26" t="s">
        <v>102</v>
      </c>
      <c r="B11" s="26" t="s">
        <v>116</v>
      </c>
      <c r="C11" s="26" t="s">
        <v>111</v>
      </c>
      <c r="D11" s="43">
        <v>6.47</v>
      </c>
    </row>
    <row r="12" spans="1:4">
      <c r="A12" s="23" t="s">
        <v>103</v>
      </c>
      <c r="B12" s="23" t="s">
        <v>93</v>
      </c>
      <c r="C12" s="23" t="s">
        <v>112</v>
      </c>
      <c r="D12" s="36">
        <v>21.54</v>
      </c>
    </row>
    <row r="13" spans="1:4">
      <c r="A13" s="7" t="s">
        <v>104</v>
      </c>
      <c r="B13" s="7" t="s">
        <v>107</v>
      </c>
      <c r="C13" s="7" t="s">
        <v>113</v>
      </c>
      <c r="D13" s="35">
        <v>35</v>
      </c>
    </row>
    <row r="14" spans="1:4">
      <c r="A14" s="23" t="s">
        <v>118</v>
      </c>
      <c r="B14" s="23" t="s">
        <v>137</v>
      </c>
      <c r="C14" s="23" t="s">
        <v>117</v>
      </c>
      <c r="D14" s="36">
        <v>0.25</v>
      </c>
    </row>
    <row r="15" spans="1:4">
      <c r="A15" s="23" t="s">
        <v>119</v>
      </c>
      <c r="B15" s="23" t="s">
        <v>121</v>
      </c>
      <c r="C15" s="23" t="s">
        <v>122</v>
      </c>
      <c r="D15" s="36">
        <v>2.4500000000000002</v>
      </c>
    </row>
    <row r="16" spans="1:4">
      <c r="A16" s="23" t="s">
        <v>141</v>
      </c>
      <c r="B16" s="23" t="s">
        <v>120</v>
      </c>
      <c r="C16" s="23" t="s">
        <v>122</v>
      </c>
      <c r="D16" s="36">
        <v>5.5</v>
      </c>
    </row>
    <row r="17" spans="1:5">
      <c r="A17" s="23" t="s">
        <v>131</v>
      </c>
      <c r="B17" s="23" t="s">
        <v>93</v>
      </c>
      <c r="C17" s="23" t="s">
        <v>123</v>
      </c>
      <c r="D17" s="36">
        <v>20.78</v>
      </c>
    </row>
    <row r="18" spans="1:5">
      <c r="A18" s="7" t="s">
        <v>124</v>
      </c>
      <c r="B18" s="7" t="s">
        <v>125</v>
      </c>
      <c r="C18" s="7" t="s">
        <v>126</v>
      </c>
      <c r="D18" s="38">
        <v>35.69</v>
      </c>
    </row>
    <row r="19" spans="1:5">
      <c r="A19" s="23" t="s">
        <v>136</v>
      </c>
      <c r="B19" s="23" t="s">
        <v>137</v>
      </c>
      <c r="C19" s="23" t="s">
        <v>138</v>
      </c>
      <c r="D19" s="37">
        <v>5</v>
      </c>
    </row>
    <row r="20" spans="1:5">
      <c r="A20" s="7" t="s">
        <v>127</v>
      </c>
      <c r="B20" s="7" t="s">
        <v>128</v>
      </c>
      <c r="C20" s="7" t="s">
        <v>129</v>
      </c>
      <c r="D20" s="35">
        <v>90</v>
      </c>
    </row>
    <row r="21" spans="1:5">
      <c r="A21" s="23" t="s">
        <v>130</v>
      </c>
      <c r="B21" s="23" t="s">
        <v>93</v>
      </c>
      <c r="C21" s="23" t="s">
        <v>132</v>
      </c>
      <c r="D21" s="36">
        <v>20.100000000000001</v>
      </c>
    </row>
    <row r="22" spans="1:5">
      <c r="A22" s="23" t="s">
        <v>140</v>
      </c>
      <c r="B22" s="23" t="s">
        <v>120</v>
      </c>
      <c r="C22" s="23" t="s">
        <v>139</v>
      </c>
      <c r="D22" s="37">
        <v>10</v>
      </c>
    </row>
    <row r="23" spans="1:5" ht="18" thickBot="1">
      <c r="A23" s="28" t="s">
        <v>144</v>
      </c>
      <c r="B23" s="28" t="s">
        <v>137</v>
      </c>
      <c r="C23" s="28" t="s">
        <v>142</v>
      </c>
      <c r="D23" s="39">
        <v>2</v>
      </c>
    </row>
    <row r="24" spans="1:5" ht="18" thickBot="1">
      <c r="A24" s="203" t="s">
        <v>215</v>
      </c>
      <c r="B24" s="204"/>
      <c r="C24" s="201">
        <f>SUM(D3:D23)</f>
        <v>560.65</v>
      </c>
      <c r="D24" s="202"/>
    </row>
    <row r="27" spans="1:5">
      <c r="B27" s="40"/>
    </row>
    <row r="28" spans="1:5">
      <c r="B28" s="40"/>
    </row>
    <row r="29" spans="1:5" ht="18" thickBot="1"/>
    <row r="30" spans="1:5">
      <c r="B30" s="161" t="s">
        <v>714</v>
      </c>
      <c r="C30" s="57"/>
      <c r="D30" s="58" t="s">
        <v>81</v>
      </c>
      <c r="E30" s="59">
        <f>SUM(D3,D5:D7,D13,D18,D20)</f>
        <v>417.69</v>
      </c>
    </row>
    <row r="31" spans="1:5">
      <c r="B31" s="162"/>
      <c r="C31" s="56"/>
      <c r="D31" s="55" t="s">
        <v>216</v>
      </c>
      <c r="E31" s="60">
        <f>SUM(D4,D8,D12,D14:D17,D19,D21:D23)</f>
        <v>123.28</v>
      </c>
    </row>
    <row r="32" spans="1:5">
      <c r="B32" s="162"/>
      <c r="C32" s="62"/>
      <c r="D32" s="32" t="s">
        <v>195</v>
      </c>
      <c r="E32" s="60">
        <f>SUM(D9:D11)</f>
        <v>19.68</v>
      </c>
    </row>
    <row r="33" spans="2:5">
      <c r="B33" s="162"/>
      <c r="C33" s="63"/>
      <c r="D33" s="32" t="s">
        <v>84</v>
      </c>
      <c r="E33" s="61">
        <v>0</v>
      </c>
    </row>
    <row r="34" spans="2:5" ht="18" thickBot="1">
      <c r="B34" s="163" t="s">
        <v>713</v>
      </c>
      <c r="C34" s="164"/>
      <c r="D34" s="164"/>
      <c r="E34" s="95">
        <f>SUM(E30:E33)</f>
        <v>560.65</v>
      </c>
    </row>
  </sheetData>
  <mergeCells count="5">
    <mergeCell ref="C24:D24"/>
    <mergeCell ref="A24:B24"/>
    <mergeCell ref="A1:D1"/>
    <mergeCell ref="B30:B33"/>
    <mergeCell ref="B34:D3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2"/>
  <sheetViews>
    <sheetView zoomScale="98" zoomScaleNormal="98" workbookViewId="0">
      <selection activeCell="G57" sqref="G57"/>
    </sheetView>
  </sheetViews>
  <sheetFormatPr defaultRowHeight="17.399999999999999"/>
  <cols>
    <col min="1" max="1" width="34" customWidth="1"/>
    <col min="2" max="2" width="24.69921875" customWidth="1"/>
    <col min="3" max="3" width="11.09765625" customWidth="1"/>
    <col min="4" max="4" width="14.09765625" customWidth="1"/>
    <col min="5" max="5" width="13.296875" customWidth="1"/>
    <col min="6" max="6" width="9.19921875" bestFit="1" customWidth="1"/>
    <col min="7" max="7" width="20.19921875" customWidth="1"/>
    <col min="9" max="9" width="14" customWidth="1"/>
  </cols>
  <sheetData>
    <row r="1" spans="1:9" ht="29.25" customHeight="1">
      <c r="A1" s="208" t="s">
        <v>281</v>
      </c>
      <c r="B1" s="208"/>
      <c r="C1" s="208"/>
      <c r="D1" s="209"/>
    </row>
    <row r="2" spans="1:9">
      <c r="A2" s="1" t="s">
        <v>1</v>
      </c>
      <c r="B2" s="1" t="s">
        <v>10</v>
      </c>
      <c r="C2" s="1" t="s">
        <v>2</v>
      </c>
      <c r="D2" s="1" t="s">
        <v>3</v>
      </c>
      <c r="H2" s="11"/>
      <c r="I2" s="16" t="s">
        <v>81</v>
      </c>
    </row>
    <row r="3" spans="1:9">
      <c r="A3" s="9" t="s">
        <v>145</v>
      </c>
      <c r="B3" s="9" t="s">
        <v>146</v>
      </c>
      <c r="C3" s="9" t="s">
        <v>147</v>
      </c>
      <c r="D3" s="10">
        <v>7607</v>
      </c>
      <c r="H3" s="13"/>
      <c r="I3" s="16" t="s">
        <v>82</v>
      </c>
    </row>
    <row r="4" spans="1:9">
      <c r="A4" s="26" t="s">
        <v>150</v>
      </c>
      <c r="B4" s="26" t="s">
        <v>148</v>
      </c>
      <c r="C4" s="26" t="s">
        <v>159</v>
      </c>
      <c r="D4" s="27">
        <v>200</v>
      </c>
      <c r="E4" s="188" t="s">
        <v>217</v>
      </c>
      <c r="H4" s="12"/>
      <c r="I4" s="16" t="s">
        <v>83</v>
      </c>
    </row>
    <row r="5" spans="1:9">
      <c r="A5" s="26" t="s">
        <v>149</v>
      </c>
      <c r="B5" s="26" t="s">
        <v>151</v>
      </c>
      <c r="C5" s="26" t="s">
        <v>160</v>
      </c>
      <c r="D5" s="27">
        <v>81</v>
      </c>
      <c r="E5" s="189"/>
      <c r="H5" s="14"/>
      <c r="I5" s="16" t="s">
        <v>84</v>
      </c>
    </row>
    <row r="6" spans="1:9">
      <c r="A6" s="26" t="s">
        <v>152</v>
      </c>
      <c r="B6" s="26" t="s">
        <v>153</v>
      </c>
      <c r="C6" s="26" t="s">
        <v>160</v>
      </c>
      <c r="D6" s="29">
        <v>12.39</v>
      </c>
      <c r="E6" s="189"/>
      <c r="H6" s="22"/>
      <c r="I6" s="16" t="s">
        <v>194</v>
      </c>
    </row>
    <row r="7" spans="1:9">
      <c r="A7" s="26" t="s">
        <v>155</v>
      </c>
      <c r="B7" s="26" t="s">
        <v>154</v>
      </c>
      <c r="C7" s="26" t="s">
        <v>160</v>
      </c>
      <c r="D7" s="29">
        <v>2.82</v>
      </c>
      <c r="E7" s="189"/>
      <c r="H7" s="21"/>
      <c r="I7" s="16" t="s">
        <v>195</v>
      </c>
    </row>
    <row r="8" spans="1:9">
      <c r="A8" s="6" t="s">
        <v>174</v>
      </c>
      <c r="B8" s="6" t="s">
        <v>156</v>
      </c>
      <c r="C8" s="6" t="s">
        <v>158</v>
      </c>
      <c r="D8" s="49">
        <v>173.14</v>
      </c>
      <c r="E8" s="189"/>
    </row>
    <row r="9" spans="1:9">
      <c r="A9" s="26" t="s">
        <v>164</v>
      </c>
      <c r="B9" s="26" t="s">
        <v>167</v>
      </c>
      <c r="C9" s="26" t="s">
        <v>157</v>
      </c>
      <c r="D9" s="29">
        <v>7.22</v>
      </c>
      <c r="E9" s="189"/>
    </row>
    <row r="10" spans="1:9">
      <c r="A10" s="26" t="s">
        <v>165</v>
      </c>
      <c r="B10" s="26" t="s">
        <v>166</v>
      </c>
      <c r="C10" s="26" t="s">
        <v>157</v>
      </c>
      <c r="D10" s="29">
        <v>17.02</v>
      </c>
      <c r="E10" s="189"/>
    </row>
    <row r="11" spans="1:9">
      <c r="A11" s="26" t="s">
        <v>168</v>
      </c>
      <c r="B11" s="26" t="s">
        <v>169</v>
      </c>
      <c r="C11" s="26" t="s">
        <v>157</v>
      </c>
      <c r="D11" s="29">
        <v>23.19</v>
      </c>
      <c r="E11" s="189"/>
    </row>
    <row r="12" spans="1:9">
      <c r="A12" s="26" t="s">
        <v>170</v>
      </c>
      <c r="B12" s="26" t="s">
        <v>173</v>
      </c>
      <c r="C12" s="26" t="s">
        <v>185</v>
      </c>
      <c r="D12" s="29">
        <v>19.260000000000002</v>
      </c>
      <c r="E12" s="189"/>
    </row>
    <row r="13" spans="1:9">
      <c r="A13" s="26" t="s">
        <v>177</v>
      </c>
      <c r="B13" s="26" t="s">
        <v>172</v>
      </c>
      <c r="C13" s="26" t="s">
        <v>181</v>
      </c>
      <c r="D13" s="29">
        <v>2.4500000000000002</v>
      </c>
      <c r="E13" s="189"/>
    </row>
    <row r="14" spans="1:9">
      <c r="A14" s="26" t="s">
        <v>182</v>
      </c>
      <c r="B14" s="26" t="s">
        <v>184</v>
      </c>
      <c r="C14" s="26" t="s">
        <v>181</v>
      </c>
      <c r="D14" s="29">
        <v>50</v>
      </c>
      <c r="E14" s="189"/>
    </row>
    <row r="15" spans="1:9">
      <c r="A15" s="26" t="s">
        <v>183</v>
      </c>
      <c r="B15" s="26" t="s">
        <v>153</v>
      </c>
      <c r="C15" s="26" t="s">
        <v>181</v>
      </c>
      <c r="D15" s="29">
        <v>14</v>
      </c>
      <c r="E15" s="189"/>
    </row>
    <row r="16" spans="1:9">
      <c r="A16" s="6" t="s">
        <v>162</v>
      </c>
      <c r="B16" s="6" t="s">
        <v>175</v>
      </c>
      <c r="C16" s="6" t="s">
        <v>187</v>
      </c>
      <c r="D16" s="49">
        <v>71.86</v>
      </c>
      <c r="E16" s="189"/>
    </row>
    <row r="17" spans="1:6">
      <c r="A17" s="26" t="s">
        <v>176</v>
      </c>
      <c r="B17" s="26" t="s">
        <v>172</v>
      </c>
      <c r="C17" s="26" t="s">
        <v>187</v>
      </c>
      <c r="D17" s="29">
        <v>6.43</v>
      </c>
      <c r="E17" s="189"/>
    </row>
    <row r="18" spans="1:6">
      <c r="A18" s="26" t="s">
        <v>178</v>
      </c>
      <c r="B18" s="26" t="s">
        <v>180</v>
      </c>
      <c r="C18" s="26" t="s">
        <v>186</v>
      </c>
      <c r="D18" s="29">
        <v>13.82</v>
      </c>
      <c r="E18" s="189"/>
    </row>
    <row r="19" spans="1:6">
      <c r="A19" s="26" t="s">
        <v>179</v>
      </c>
      <c r="B19" s="26" t="s">
        <v>154</v>
      </c>
      <c r="C19" s="26" t="s">
        <v>186</v>
      </c>
      <c r="D19" s="29">
        <v>5.22</v>
      </c>
      <c r="E19" s="189"/>
    </row>
    <row r="20" spans="1:6">
      <c r="A20" s="23" t="s">
        <v>171</v>
      </c>
      <c r="B20" s="23" t="s">
        <v>121</v>
      </c>
      <c r="C20" s="23" t="s">
        <v>193</v>
      </c>
      <c r="D20" s="24">
        <v>2.4500000000000002</v>
      </c>
    </row>
    <row r="21" spans="1:6">
      <c r="A21" s="23" t="s">
        <v>190</v>
      </c>
      <c r="B21" s="23" t="s">
        <v>188</v>
      </c>
      <c r="C21" s="23" t="s">
        <v>193</v>
      </c>
      <c r="D21" s="24">
        <v>2.16</v>
      </c>
    </row>
    <row r="22" spans="1:6">
      <c r="A22" s="23" t="s">
        <v>171</v>
      </c>
      <c r="B22" s="23" t="s">
        <v>189</v>
      </c>
      <c r="C22" s="23" t="s">
        <v>191</v>
      </c>
      <c r="D22" s="24">
        <v>3.32</v>
      </c>
    </row>
    <row r="23" spans="1:6">
      <c r="A23" s="23" t="s">
        <v>161</v>
      </c>
      <c r="B23" s="23" t="s">
        <v>221</v>
      </c>
      <c r="C23" s="23" t="s">
        <v>220</v>
      </c>
      <c r="D23" s="25">
        <v>5</v>
      </c>
    </row>
    <row r="24" spans="1:6">
      <c r="A24" s="23" t="s">
        <v>222</v>
      </c>
      <c r="B24" s="23" t="s">
        <v>235</v>
      </c>
      <c r="C24" s="23" t="s">
        <v>223</v>
      </c>
      <c r="D24" s="24">
        <v>14.64</v>
      </c>
    </row>
    <row r="25" spans="1:6">
      <c r="A25" s="23" t="s">
        <v>224</v>
      </c>
      <c r="B25" s="23" t="s">
        <v>225</v>
      </c>
      <c r="C25" s="23" t="s">
        <v>223</v>
      </c>
      <c r="D25" s="25">
        <v>10</v>
      </c>
    </row>
    <row r="26" spans="1:6">
      <c r="A26" s="23" t="s">
        <v>226</v>
      </c>
      <c r="B26" s="23" t="s">
        <v>227</v>
      </c>
      <c r="C26" s="23" t="s">
        <v>223</v>
      </c>
      <c r="D26" s="25">
        <v>4</v>
      </c>
    </row>
    <row r="27" spans="1:6">
      <c r="A27" s="23" t="s">
        <v>228</v>
      </c>
      <c r="B27" s="23" t="s">
        <v>93</v>
      </c>
      <c r="C27" s="23" t="s">
        <v>223</v>
      </c>
      <c r="D27" s="24">
        <v>8.5299999999999994</v>
      </c>
    </row>
    <row r="28" spans="1:6">
      <c r="A28" s="45" t="s">
        <v>721</v>
      </c>
      <c r="B28" s="45" t="s">
        <v>705</v>
      </c>
      <c r="C28" s="45" t="s">
        <v>706</v>
      </c>
      <c r="D28" s="46">
        <v>288</v>
      </c>
      <c r="E28" s="214" t="s">
        <v>709</v>
      </c>
      <c r="F28" s="215"/>
    </row>
    <row r="29" spans="1:6">
      <c r="A29" s="45" t="s">
        <v>730</v>
      </c>
      <c r="B29" s="45" t="s">
        <v>246</v>
      </c>
      <c r="C29" s="45" t="s">
        <v>245</v>
      </c>
      <c r="D29" s="46">
        <v>163.19999999999999</v>
      </c>
      <c r="E29" s="214"/>
      <c r="F29" s="215"/>
    </row>
    <row r="30" spans="1:6">
      <c r="A30" s="45" t="s">
        <v>722</v>
      </c>
      <c r="B30" s="45" t="s">
        <v>707</v>
      </c>
      <c r="C30" s="45" t="s">
        <v>708</v>
      </c>
      <c r="D30" s="93">
        <v>99.23</v>
      </c>
      <c r="E30" s="214"/>
      <c r="F30" s="215"/>
    </row>
    <row r="31" spans="1:6">
      <c r="A31" s="23" t="s">
        <v>233</v>
      </c>
      <c r="B31" s="23" t="s">
        <v>93</v>
      </c>
      <c r="C31" s="23" t="s">
        <v>231</v>
      </c>
      <c r="D31" s="24">
        <v>24.74</v>
      </c>
    </row>
    <row r="32" spans="1:6">
      <c r="A32" s="23" t="s">
        <v>97</v>
      </c>
      <c r="B32" s="23" t="s">
        <v>235</v>
      </c>
      <c r="C32" s="23" t="s">
        <v>234</v>
      </c>
      <c r="D32" s="24">
        <v>14.39</v>
      </c>
    </row>
    <row r="33" spans="1:6">
      <c r="A33" s="23" t="s">
        <v>237</v>
      </c>
      <c r="B33" s="23" t="s">
        <v>242</v>
      </c>
      <c r="C33" s="23" t="s">
        <v>234</v>
      </c>
      <c r="D33" s="24">
        <v>15.37</v>
      </c>
    </row>
    <row r="34" spans="1:6">
      <c r="A34" s="23" t="s">
        <v>238</v>
      </c>
      <c r="B34" s="23" t="s">
        <v>241</v>
      </c>
      <c r="C34" s="23" t="s">
        <v>234</v>
      </c>
      <c r="D34" s="25">
        <v>2</v>
      </c>
    </row>
    <row r="35" spans="1:6">
      <c r="A35" s="23" t="s">
        <v>239</v>
      </c>
      <c r="B35" s="23" t="s">
        <v>240</v>
      </c>
      <c r="C35" s="23" t="s">
        <v>234</v>
      </c>
      <c r="D35" s="25">
        <v>5</v>
      </c>
    </row>
    <row r="36" spans="1:6">
      <c r="A36" s="23" t="s">
        <v>244</v>
      </c>
      <c r="B36" s="23" t="s">
        <v>125</v>
      </c>
      <c r="C36" s="23" t="s">
        <v>243</v>
      </c>
      <c r="D36" s="24">
        <v>9.1</v>
      </c>
    </row>
    <row r="37" spans="1:6">
      <c r="A37" s="23" t="s">
        <v>247</v>
      </c>
      <c r="B37" s="23" t="s">
        <v>248</v>
      </c>
      <c r="C37" s="23" t="s">
        <v>249</v>
      </c>
      <c r="D37" s="24">
        <v>45.35</v>
      </c>
    </row>
    <row r="38" spans="1:6">
      <c r="A38" s="23" t="s">
        <v>252</v>
      </c>
      <c r="B38" s="23" t="s">
        <v>253</v>
      </c>
      <c r="C38" s="23" t="s">
        <v>254</v>
      </c>
      <c r="D38" s="50">
        <v>4</v>
      </c>
    </row>
    <row r="39" spans="1:6">
      <c r="A39" s="6" t="s">
        <v>256</v>
      </c>
      <c r="B39" s="6" t="s">
        <v>258</v>
      </c>
      <c r="C39" s="6" t="s">
        <v>255</v>
      </c>
      <c r="D39" s="48">
        <v>9.74</v>
      </c>
    </row>
    <row r="40" spans="1:6">
      <c r="A40" s="6" t="s">
        <v>257</v>
      </c>
      <c r="B40" s="6" t="s">
        <v>258</v>
      </c>
      <c r="C40" s="6" t="s">
        <v>255</v>
      </c>
      <c r="D40" s="48">
        <v>12.16</v>
      </c>
    </row>
    <row r="41" spans="1:6">
      <c r="A41" s="26" t="s">
        <v>259</v>
      </c>
      <c r="B41" s="26" t="s">
        <v>260</v>
      </c>
      <c r="C41" s="26" t="s">
        <v>255</v>
      </c>
      <c r="D41" s="51">
        <v>5.87</v>
      </c>
    </row>
    <row r="42" spans="1:6">
      <c r="A42" s="6" t="s">
        <v>263</v>
      </c>
      <c r="B42" s="6" t="s">
        <v>125</v>
      </c>
      <c r="C42" s="6" t="s">
        <v>255</v>
      </c>
      <c r="D42" s="48">
        <v>9.1</v>
      </c>
    </row>
    <row r="43" spans="1:6">
      <c r="A43" s="26" t="s">
        <v>262</v>
      </c>
      <c r="B43" s="26" t="s">
        <v>261</v>
      </c>
      <c r="C43" s="26" t="s">
        <v>255</v>
      </c>
      <c r="D43" s="54">
        <v>4</v>
      </c>
    </row>
    <row r="44" spans="1:6">
      <c r="A44" s="6" t="s">
        <v>265</v>
      </c>
      <c r="B44" s="6" t="s">
        <v>266</v>
      </c>
      <c r="C44" s="6" t="s">
        <v>267</v>
      </c>
      <c r="D44" s="48">
        <v>9.59</v>
      </c>
    </row>
    <row r="45" spans="1:6">
      <c r="A45" s="45" t="s">
        <v>726</v>
      </c>
      <c r="B45" s="45" t="s">
        <v>269</v>
      </c>
      <c r="C45" s="45" t="s">
        <v>268</v>
      </c>
      <c r="D45" s="46">
        <v>192.05</v>
      </c>
      <c r="E45" s="214" t="s">
        <v>709</v>
      </c>
      <c r="F45" s="215"/>
    </row>
    <row r="46" spans="1:6" ht="18" thickBot="1">
      <c r="A46" s="23" t="s">
        <v>282</v>
      </c>
      <c r="B46" s="23" t="s">
        <v>270</v>
      </c>
      <c r="C46" s="23" t="s">
        <v>271</v>
      </c>
      <c r="D46" s="24">
        <v>10.76</v>
      </c>
    </row>
    <row r="47" spans="1:6" ht="18" thickBot="1">
      <c r="A47" s="203" t="s">
        <v>215</v>
      </c>
      <c r="B47" s="204"/>
      <c r="C47" s="210">
        <f>SUM(D3:D46)</f>
        <v>9280.5700000000033</v>
      </c>
      <c r="D47" s="211"/>
    </row>
    <row r="51" spans="2:7" ht="18" thickBot="1"/>
    <row r="52" spans="2:7" ht="18" thickBot="1">
      <c r="B52" s="52" t="s">
        <v>712</v>
      </c>
      <c r="C52" s="212">
        <f>SUM(D3:D27,D31:D44,D46)</f>
        <v>8538.0900000000038</v>
      </c>
      <c r="D52" s="213"/>
    </row>
    <row r="53" spans="2:7" ht="18" thickBot="1"/>
    <row r="54" spans="2:7">
      <c r="B54" s="161" t="s">
        <v>710</v>
      </c>
      <c r="C54" s="57"/>
      <c r="D54" s="58" t="s">
        <v>81</v>
      </c>
      <c r="E54" s="59">
        <v>7607</v>
      </c>
      <c r="F54" s="53"/>
      <c r="G54" s="53"/>
    </row>
    <row r="55" spans="2:7">
      <c r="B55" s="162"/>
      <c r="C55" s="56"/>
      <c r="D55" s="55" t="s">
        <v>216</v>
      </c>
      <c r="E55" s="60">
        <f>SUM(D20:D27,D31:D38,D46)</f>
        <v>180.81</v>
      </c>
    </row>
    <row r="56" spans="2:7">
      <c r="B56" s="162"/>
      <c r="C56" s="62"/>
      <c r="D56" s="32" t="s">
        <v>195</v>
      </c>
      <c r="E56" s="61">
        <f>SUM(D4:D7,D9:D15,D17:D19,D41,D43)</f>
        <v>464.69</v>
      </c>
    </row>
    <row r="57" spans="2:7">
      <c r="B57" s="162"/>
      <c r="C57" s="63"/>
      <c r="D57" s="32" t="s">
        <v>84</v>
      </c>
      <c r="E57" s="60">
        <f>SUM(D8,D16,D39,D40,D42,D44)</f>
        <v>285.59000000000003</v>
      </c>
    </row>
    <row r="58" spans="2:7" ht="18" thickBot="1">
      <c r="B58" s="163" t="s">
        <v>711</v>
      </c>
      <c r="C58" s="164"/>
      <c r="D58" s="164"/>
      <c r="E58" s="64">
        <f>SUM(E54:E57)</f>
        <v>8538.09</v>
      </c>
    </row>
    <row r="62" spans="2:7">
      <c r="B62" s="149"/>
    </row>
  </sheetData>
  <mergeCells count="9">
    <mergeCell ref="E4:E19"/>
    <mergeCell ref="E28:F30"/>
    <mergeCell ref="E45:F45"/>
    <mergeCell ref="B54:B57"/>
    <mergeCell ref="B58:D58"/>
    <mergeCell ref="A47:B47"/>
    <mergeCell ref="A1:D1"/>
    <mergeCell ref="C47:D47"/>
    <mergeCell ref="C52:D5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9"/>
  <sheetViews>
    <sheetView topLeftCell="A19" workbookViewId="0">
      <selection activeCell="B35" sqref="B35:E39"/>
    </sheetView>
  </sheetViews>
  <sheetFormatPr defaultRowHeight="17.399999999999999"/>
  <cols>
    <col min="1" max="1" width="34" customWidth="1"/>
    <col min="2" max="2" width="24.69921875" customWidth="1"/>
    <col min="3" max="3" width="11.09765625" customWidth="1"/>
    <col min="4" max="4" width="14.09765625" customWidth="1"/>
    <col min="5" max="5" width="13.296875" customWidth="1"/>
    <col min="6" max="6" width="9.19921875" bestFit="1" customWidth="1"/>
    <col min="7" max="7" width="20.19921875" customWidth="1"/>
    <col min="9" max="9" width="14" customWidth="1"/>
  </cols>
  <sheetData>
    <row r="1" spans="1:9" ht="29.25" customHeight="1">
      <c r="A1" s="208" t="s">
        <v>342</v>
      </c>
      <c r="B1" s="208"/>
      <c r="C1" s="208"/>
      <c r="D1" s="209"/>
    </row>
    <row r="2" spans="1:9">
      <c r="A2" s="1" t="s">
        <v>1</v>
      </c>
      <c r="B2" s="1" t="s">
        <v>10</v>
      </c>
      <c r="C2" s="1" t="s">
        <v>2</v>
      </c>
      <c r="D2" s="1" t="s">
        <v>3</v>
      </c>
      <c r="H2" s="11"/>
      <c r="I2" s="16" t="s">
        <v>81</v>
      </c>
    </row>
    <row r="3" spans="1:9">
      <c r="A3" s="23" t="s">
        <v>275</v>
      </c>
      <c r="B3" s="23" t="s">
        <v>93</v>
      </c>
      <c r="C3" s="23" t="s">
        <v>272</v>
      </c>
      <c r="D3" s="24">
        <v>8.6199999999999992</v>
      </c>
      <c r="H3" s="13"/>
      <c r="I3" s="16" t="s">
        <v>82</v>
      </c>
    </row>
    <row r="4" spans="1:9">
      <c r="A4" s="23" t="s">
        <v>274</v>
      </c>
      <c r="B4" s="23" t="s">
        <v>273</v>
      </c>
      <c r="C4" s="23" t="s">
        <v>272</v>
      </c>
      <c r="D4" s="24">
        <v>7.98</v>
      </c>
      <c r="H4" s="12"/>
      <c r="I4" s="16" t="s">
        <v>83</v>
      </c>
    </row>
    <row r="5" spans="1:9">
      <c r="A5" s="23" t="s">
        <v>276</v>
      </c>
      <c r="B5" s="23" t="s">
        <v>277</v>
      </c>
      <c r="C5" s="23" t="s">
        <v>280</v>
      </c>
      <c r="D5" s="24">
        <v>5.45</v>
      </c>
      <c r="H5" s="14"/>
      <c r="I5" s="16" t="s">
        <v>84</v>
      </c>
    </row>
    <row r="6" spans="1:9">
      <c r="A6" s="23" t="s">
        <v>279</v>
      </c>
      <c r="B6" s="23" t="s">
        <v>278</v>
      </c>
      <c r="C6" s="23" t="s">
        <v>280</v>
      </c>
      <c r="D6" s="25">
        <v>6</v>
      </c>
      <c r="H6" s="22"/>
      <c r="I6" s="16" t="s">
        <v>194</v>
      </c>
    </row>
    <row r="7" spans="1:9">
      <c r="A7" s="23" t="s">
        <v>298</v>
      </c>
      <c r="B7" s="23" t="s">
        <v>120</v>
      </c>
      <c r="C7" s="23" t="s">
        <v>295</v>
      </c>
      <c r="D7" s="25">
        <v>10</v>
      </c>
      <c r="H7" s="21"/>
      <c r="I7" s="16" t="s">
        <v>195</v>
      </c>
    </row>
    <row r="8" spans="1:9">
      <c r="A8" s="23" t="s">
        <v>299</v>
      </c>
      <c r="B8" s="23" t="s">
        <v>300</v>
      </c>
      <c r="C8" s="23" t="s">
        <v>295</v>
      </c>
      <c r="D8" s="24">
        <v>11.83</v>
      </c>
    </row>
    <row r="9" spans="1:9">
      <c r="A9" s="23" t="s">
        <v>301</v>
      </c>
      <c r="B9" s="23" t="s">
        <v>137</v>
      </c>
      <c r="C9" s="23" t="s">
        <v>302</v>
      </c>
      <c r="D9" s="24">
        <v>1.25</v>
      </c>
    </row>
    <row r="10" spans="1:9">
      <c r="A10" s="23" t="s">
        <v>303</v>
      </c>
      <c r="B10" s="23" t="s">
        <v>219</v>
      </c>
      <c r="C10" s="23" t="s">
        <v>302</v>
      </c>
      <c r="D10" s="25">
        <v>10</v>
      </c>
    </row>
    <row r="11" spans="1:9">
      <c r="A11" s="23" t="s">
        <v>97</v>
      </c>
      <c r="B11" s="23" t="s">
        <v>98</v>
      </c>
      <c r="C11" s="23" t="s">
        <v>304</v>
      </c>
      <c r="D11" s="24">
        <v>9.24</v>
      </c>
    </row>
    <row r="12" spans="1:9">
      <c r="A12" s="26" t="s">
        <v>307</v>
      </c>
      <c r="B12" s="26" t="s">
        <v>306</v>
      </c>
      <c r="C12" s="26" t="s">
        <v>305</v>
      </c>
      <c r="D12" s="29">
        <v>25.8</v>
      </c>
      <c r="E12" s="188" t="s">
        <v>341</v>
      </c>
    </row>
    <row r="13" spans="1:9">
      <c r="A13" s="26" t="s">
        <v>308</v>
      </c>
      <c r="B13" s="26" t="s">
        <v>309</v>
      </c>
      <c r="C13" s="26" t="s">
        <v>305</v>
      </c>
      <c r="D13" s="27">
        <v>10</v>
      </c>
      <c r="E13" s="189"/>
    </row>
    <row r="14" spans="1:9">
      <c r="A14" s="26" t="s">
        <v>310</v>
      </c>
      <c r="B14" s="26" t="s">
        <v>312</v>
      </c>
      <c r="C14" s="26" t="s">
        <v>313</v>
      </c>
      <c r="D14" s="27">
        <v>20</v>
      </c>
      <c r="E14" s="189"/>
    </row>
    <row r="15" spans="1:9">
      <c r="A15" s="26" t="s">
        <v>315</v>
      </c>
      <c r="B15" s="26" t="s">
        <v>314</v>
      </c>
      <c r="C15" s="26" t="s">
        <v>313</v>
      </c>
      <c r="D15" s="29">
        <v>20.34</v>
      </c>
      <c r="E15" s="189"/>
    </row>
    <row r="16" spans="1:9">
      <c r="A16" s="26" t="s">
        <v>316</v>
      </c>
      <c r="B16" s="26" t="s">
        <v>312</v>
      </c>
      <c r="C16" s="26" t="s">
        <v>313</v>
      </c>
      <c r="D16" s="27">
        <v>5</v>
      </c>
      <c r="E16" s="189"/>
    </row>
    <row r="17" spans="1:6">
      <c r="A17" s="26" t="s">
        <v>317</v>
      </c>
      <c r="B17" s="26" t="s">
        <v>318</v>
      </c>
      <c r="C17" s="26" t="s">
        <v>313</v>
      </c>
      <c r="D17" s="27">
        <v>19</v>
      </c>
      <c r="E17" s="189"/>
    </row>
    <row r="18" spans="1:6">
      <c r="A18" s="26" t="s">
        <v>320</v>
      </c>
      <c r="B18" s="26" t="s">
        <v>319</v>
      </c>
      <c r="C18" s="26" t="s">
        <v>313</v>
      </c>
      <c r="D18" s="27">
        <v>3</v>
      </c>
      <c r="E18" s="189"/>
    </row>
    <row r="19" spans="1:6">
      <c r="A19" s="6" t="s">
        <v>321</v>
      </c>
      <c r="B19" s="6" t="s">
        <v>322</v>
      </c>
      <c r="C19" s="6" t="s">
        <v>311</v>
      </c>
      <c r="D19" s="49">
        <v>66.62</v>
      </c>
      <c r="E19" s="189"/>
    </row>
    <row r="20" spans="1:6">
      <c r="A20" s="26" t="s">
        <v>324</v>
      </c>
      <c r="B20" s="26" t="s">
        <v>323</v>
      </c>
      <c r="C20" s="26" t="s">
        <v>311</v>
      </c>
      <c r="D20" s="29">
        <v>5.81</v>
      </c>
      <c r="E20" s="189"/>
    </row>
    <row r="21" spans="1:6">
      <c r="A21" s="26" t="s">
        <v>325</v>
      </c>
      <c r="B21" s="26" t="s">
        <v>312</v>
      </c>
      <c r="C21" s="26" t="s">
        <v>311</v>
      </c>
      <c r="D21" s="27">
        <v>90</v>
      </c>
      <c r="E21" s="189"/>
    </row>
    <row r="22" spans="1:6">
      <c r="A22" s="7" t="s">
        <v>251</v>
      </c>
      <c r="B22" s="7" t="s">
        <v>92</v>
      </c>
      <c r="C22" s="7" t="s">
        <v>326</v>
      </c>
      <c r="D22" s="20">
        <v>45.35</v>
      </c>
    </row>
    <row r="23" spans="1:6">
      <c r="A23" s="45" t="s">
        <v>724</v>
      </c>
      <c r="B23" s="45" t="s">
        <v>327</v>
      </c>
      <c r="C23" s="45" t="s">
        <v>330</v>
      </c>
      <c r="D23" s="66">
        <v>25</v>
      </c>
      <c r="E23" s="214" t="s">
        <v>728</v>
      </c>
      <c r="F23" s="216"/>
    </row>
    <row r="24" spans="1:6">
      <c r="A24" s="23" t="s">
        <v>328</v>
      </c>
      <c r="B24" s="23" t="s">
        <v>329</v>
      </c>
      <c r="C24" s="23" t="s">
        <v>330</v>
      </c>
      <c r="D24" s="24">
        <v>2.46</v>
      </c>
    </row>
    <row r="25" spans="1:6">
      <c r="A25" s="23" t="s">
        <v>331</v>
      </c>
      <c r="B25" s="23" t="s">
        <v>300</v>
      </c>
      <c r="C25" s="23" t="s">
        <v>332</v>
      </c>
      <c r="D25" s="24">
        <v>14.08</v>
      </c>
    </row>
    <row r="26" spans="1:6">
      <c r="A26" s="23" t="s">
        <v>97</v>
      </c>
      <c r="B26" s="23" t="s">
        <v>334</v>
      </c>
      <c r="C26" s="23" t="s">
        <v>333</v>
      </c>
      <c r="D26" s="24">
        <v>4.92</v>
      </c>
    </row>
    <row r="27" spans="1:6">
      <c r="A27" s="45" t="s">
        <v>723</v>
      </c>
      <c r="B27" s="45" t="s">
        <v>716</v>
      </c>
      <c r="C27" s="45" t="s">
        <v>717</v>
      </c>
      <c r="D27" s="46">
        <v>48.19</v>
      </c>
      <c r="E27" s="214" t="s">
        <v>728</v>
      </c>
      <c r="F27" s="216"/>
    </row>
    <row r="28" spans="1:6">
      <c r="A28" s="45" t="s">
        <v>720</v>
      </c>
      <c r="B28" s="45" t="s">
        <v>707</v>
      </c>
      <c r="C28" s="45" t="s">
        <v>718</v>
      </c>
      <c r="D28" s="46">
        <v>61.37</v>
      </c>
      <c r="E28" s="214"/>
      <c r="F28" s="216"/>
    </row>
    <row r="29" spans="1:6">
      <c r="A29" s="23" t="s">
        <v>335</v>
      </c>
      <c r="B29" s="23" t="s">
        <v>300</v>
      </c>
      <c r="C29" s="23" t="s">
        <v>336</v>
      </c>
      <c r="D29" s="24">
        <v>4.4000000000000004</v>
      </c>
    </row>
    <row r="30" spans="1:6" ht="18" thickBot="1">
      <c r="A30" s="23" t="s">
        <v>298</v>
      </c>
      <c r="B30" s="23" t="s">
        <v>120</v>
      </c>
      <c r="C30" s="23" t="s">
        <v>336</v>
      </c>
      <c r="D30" s="25">
        <v>10</v>
      </c>
    </row>
    <row r="31" spans="1:6" ht="18" thickBot="1">
      <c r="A31" s="203" t="s">
        <v>215</v>
      </c>
      <c r="B31" s="204"/>
      <c r="C31" s="210">
        <f>SUM(D3:D30)</f>
        <v>551.70999999999992</v>
      </c>
      <c r="D31" s="211"/>
    </row>
    <row r="32" spans="1:6" ht="18" thickBot="1"/>
    <row r="33" spans="2:7" ht="18" thickBot="1">
      <c r="B33" s="52" t="s">
        <v>731</v>
      </c>
      <c r="C33" s="212">
        <f>SUM(D3:D22,D24:D26,D29:D30)</f>
        <v>417.15</v>
      </c>
      <c r="D33" s="213"/>
    </row>
    <row r="34" spans="2:7" ht="18" thickBot="1"/>
    <row r="35" spans="2:7">
      <c r="B35" s="161" t="s">
        <v>732</v>
      </c>
      <c r="C35" s="57"/>
      <c r="D35" s="58" t="s">
        <v>81</v>
      </c>
      <c r="E35" s="68">
        <v>45.35</v>
      </c>
    </row>
    <row r="36" spans="2:7">
      <c r="B36" s="162"/>
      <c r="C36" s="56"/>
      <c r="D36" s="55" t="s">
        <v>216</v>
      </c>
      <c r="E36" s="60">
        <f>SUM(D3:D11,D24:D26,D29:D30)</f>
        <v>106.22999999999999</v>
      </c>
    </row>
    <row r="37" spans="2:7">
      <c r="B37" s="162"/>
      <c r="C37" s="62"/>
      <c r="D37" s="32" t="s">
        <v>195</v>
      </c>
      <c r="E37" s="61">
        <f>SUM(D12:D18,D20:D21)</f>
        <v>198.95</v>
      </c>
      <c r="F37" s="53"/>
      <c r="G37" s="53"/>
    </row>
    <row r="38" spans="2:7">
      <c r="B38" s="162"/>
      <c r="C38" s="63"/>
      <c r="D38" s="32" t="s">
        <v>84</v>
      </c>
      <c r="E38" s="60">
        <v>66.62</v>
      </c>
    </row>
    <row r="39" spans="2:7" ht="18" thickBot="1">
      <c r="B39" s="163" t="s">
        <v>733</v>
      </c>
      <c r="C39" s="164"/>
      <c r="D39" s="164"/>
      <c r="E39" s="64">
        <f>SUM(E35:E38)</f>
        <v>417.15</v>
      </c>
    </row>
  </sheetData>
  <mergeCells count="9">
    <mergeCell ref="B39:D39"/>
    <mergeCell ref="A1:D1"/>
    <mergeCell ref="A31:B31"/>
    <mergeCell ref="C31:D31"/>
    <mergeCell ref="E12:E21"/>
    <mergeCell ref="E23:F23"/>
    <mergeCell ref="E27:F28"/>
    <mergeCell ref="C33:D33"/>
    <mergeCell ref="B35:B3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8"/>
  <sheetViews>
    <sheetView topLeftCell="A34" zoomScale="96" zoomScaleNormal="96" workbookViewId="0">
      <selection activeCell="J110" sqref="J110"/>
    </sheetView>
  </sheetViews>
  <sheetFormatPr defaultRowHeight="17.399999999999999"/>
  <cols>
    <col min="1" max="1" width="34" customWidth="1"/>
    <col min="2" max="2" width="24.69921875" customWidth="1"/>
    <col min="3" max="3" width="11.09765625" customWidth="1"/>
    <col min="4" max="4" width="14.09765625" customWidth="1"/>
    <col min="5" max="5" width="13.296875" customWidth="1"/>
    <col min="6" max="6" width="9.19921875" bestFit="1" customWidth="1"/>
    <col min="7" max="7" width="20.19921875" customWidth="1"/>
    <col min="9" max="9" width="14" customWidth="1"/>
  </cols>
  <sheetData>
    <row r="1" spans="1:9" ht="29.25" customHeight="1">
      <c r="A1" s="208" t="s">
        <v>734</v>
      </c>
      <c r="B1" s="208"/>
      <c r="C1" s="208"/>
      <c r="D1" s="209"/>
    </row>
    <row r="2" spans="1:9" ht="18" thickBot="1">
      <c r="A2" s="1" t="s">
        <v>1</v>
      </c>
      <c r="B2" s="1" t="s">
        <v>10</v>
      </c>
      <c r="C2" s="1" t="s">
        <v>2</v>
      </c>
      <c r="D2" s="1" t="s">
        <v>3</v>
      </c>
      <c r="H2" s="11"/>
      <c r="I2" s="16" t="s">
        <v>81</v>
      </c>
    </row>
    <row r="3" spans="1:9" ht="18" thickTop="1">
      <c r="A3" s="75" t="s">
        <v>339</v>
      </c>
      <c r="B3" s="75" t="s">
        <v>338</v>
      </c>
      <c r="C3" s="75" t="s">
        <v>337</v>
      </c>
      <c r="D3" s="91">
        <v>2</v>
      </c>
      <c r="H3" s="13"/>
      <c r="I3" s="16" t="s">
        <v>82</v>
      </c>
    </row>
    <row r="4" spans="1:9">
      <c r="A4" s="26" t="s">
        <v>377</v>
      </c>
      <c r="B4" s="26" t="s">
        <v>347</v>
      </c>
      <c r="C4" s="26" t="s">
        <v>348</v>
      </c>
      <c r="D4" s="29">
        <v>3.5</v>
      </c>
      <c r="H4" s="12"/>
      <c r="I4" s="16" t="s">
        <v>83</v>
      </c>
    </row>
    <row r="5" spans="1:9">
      <c r="A5" s="26" t="s">
        <v>351</v>
      </c>
      <c r="B5" s="26" t="s">
        <v>349</v>
      </c>
      <c r="C5" s="26" t="s">
        <v>348</v>
      </c>
      <c r="D5" s="29">
        <v>7.52</v>
      </c>
      <c r="H5" s="14"/>
      <c r="I5" s="16" t="s">
        <v>84</v>
      </c>
    </row>
    <row r="6" spans="1:9">
      <c r="A6" s="26" t="s">
        <v>372</v>
      </c>
      <c r="B6" s="26" t="s">
        <v>371</v>
      </c>
      <c r="C6" s="26" t="s">
        <v>348</v>
      </c>
      <c r="D6" s="29">
        <v>57</v>
      </c>
      <c r="H6" s="22"/>
      <c r="I6" s="16" t="s">
        <v>194</v>
      </c>
    </row>
    <row r="7" spans="1:9">
      <c r="A7" s="26" t="s">
        <v>352</v>
      </c>
      <c r="B7" s="26" t="s">
        <v>350</v>
      </c>
      <c r="C7" s="26" t="s">
        <v>348</v>
      </c>
      <c r="D7" s="27">
        <v>24</v>
      </c>
      <c r="H7" s="21"/>
      <c r="I7" s="16" t="s">
        <v>195</v>
      </c>
    </row>
    <row r="8" spans="1:9">
      <c r="A8" s="6" t="s">
        <v>353</v>
      </c>
      <c r="B8" s="6" t="s">
        <v>156</v>
      </c>
      <c r="C8" s="6" t="s">
        <v>360</v>
      </c>
      <c r="D8" s="49">
        <v>79.23</v>
      </c>
    </row>
    <row r="9" spans="1:9">
      <c r="A9" s="26" t="s">
        <v>101</v>
      </c>
      <c r="B9" s="26" t="s">
        <v>355</v>
      </c>
      <c r="C9" s="26" t="s">
        <v>360</v>
      </c>
      <c r="D9" s="27">
        <v>5</v>
      </c>
    </row>
    <row r="10" spans="1:9">
      <c r="A10" s="6" t="s">
        <v>357</v>
      </c>
      <c r="B10" s="6" t="s">
        <v>156</v>
      </c>
      <c r="C10" s="6" t="s">
        <v>360</v>
      </c>
      <c r="D10" s="49">
        <v>16.05</v>
      </c>
    </row>
    <row r="11" spans="1:9">
      <c r="A11" s="6" t="s">
        <v>367</v>
      </c>
      <c r="B11" s="6" t="s">
        <v>156</v>
      </c>
      <c r="C11" s="6" t="s">
        <v>360</v>
      </c>
      <c r="D11" s="49">
        <v>41.93</v>
      </c>
    </row>
    <row r="12" spans="1:9">
      <c r="A12" s="6" t="s">
        <v>359</v>
      </c>
      <c r="B12" s="6" t="s">
        <v>156</v>
      </c>
      <c r="C12" s="6" t="s">
        <v>360</v>
      </c>
      <c r="D12" s="49">
        <v>24.51</v>
      </c>
    </row>
    <row r="13" spans="1:9">
      <c r="A13" s="26" t="s">
        <v>402</v>
      </c>
      <c r="B13" s="26" t="s">
        <v>356</v>
      </c>
      <c r="C13" s="26" t="s">
        <v>360</v>
      </c>
      <c r="D13" s="27">
        <v>6</v>
      </c>
    </row>
    <row r="14" spans="1:9">
      <c r="A14" s="26" t="s">
        <v>97</v>
      </c>
      <c r="B14" s="26" t="s">
        <v>166</v>
      </c>
      <c r="C14" s="26" t="s">
        <v>360</v>
      </c>
      <c r="D14" s="29">
        <v>12.39</v>
      </c>
    </row>
    <row r="15" spans="1:9">
      <c r="A15" s="26" t="s">
        <v>365</v>
      </c>
      <c r="B15" s="26" t="s">
        <v>362</v>
      </c>
      <c r="C15" s="26" t="s">
        <v>360</v>
      </c>
      <c r="D15" s="29">
        <v>1.59</v>
      </c>
    </row>
    <row r="16" spans="1:9">
      <c r="A16" s="26" t="s">
        <v>364</v>
      </c>
      <c r="B16" s="26" t="s">
        <v>363</v>
      </c>
      <c r="C16" s="26" t="s">
        <v>360</v>
      </c>
      <c r="D16" s="29">
        <v>16.100000000000001</v>
      </c>
    </row>
    <row r="17" spans="1:4">
      <c r="A17" s="69" t="s">
        <v>370</v>
      </c>
      <c r="B17" s="69" t="s">
        <v>93</v>
      </c>
      <c r="C17" s="69" t="s">
        <v>368</v>
      </c>
      <c r="D17" s="70">
        <v>12.34</v>
      </c>
    </row>
    <row r="18" spans="1:4">
      <c r="A18" s="99" t="s">
        <v>739</v>
      </c>
      <c r="B18" s="99" t="s">
        <v>738</v>
      </c>
      <c r="C18" s="99" t="s">
        <v>737</v>
      </c>
      <c r="D18" s="100">
        <v>25</v>
      </c>
    </row>
    <row r="19" spans="1:4">
      <c r="A19" s="26" t="s">
        <v>101</v>
      </c>
      <c r="B19" s="26" t="s">
        <v>373</v>
      </c>
      <c r="C19" s="26" t="s">
        <v>374</v>
      </c>
      <c r="D19" s="29">
        <v>8.81</v>
      </c>
    </row>
    <row r="20" spans="1:4">
      <c r="A20" s="26" t="s">
        <v>97</v>
      </c>
      <c r="B20" s="26" t="s">
        <v>375</v>
      </c>
      <c r="C20" s="26" t="s">
        <v>374</v>
      </c>
      <c r="D20" s="29">
        <v>11.54</v>
      </c>
    </row>
    <row r="21" spans="1:4">
      <c r="A21" s="26" t="s">
        <v>377</v>
      </c>
      <c r="B21" s="26" t="s">
        <v>376</v>
      </c>
      <c r="C21" s="26" t="s">
        <v>374</v>
      </c>
      <c r="D21" s="27">
        <v>3</v>
      </c>
    </row>
    <row r="22" spans="1:4">
      <c r="A22" s="26" t="s">
        <v>379</v>
      </c>
      <c r="B22" s="26" t="s">
        <v>378</v>
      </c>
      <c r="C22" s="26" t="s">
        <v>374</v>
      </c>
      <c r="D22" s="27">
        <v>10</v>
      </c>
    </row>
    <row r="23" spans="1:4">
      <c r="A23" s="26" t="s">
        <v>381</v>
      </c>
      <c r="B23" s="26" t="s">
        <v>380</v>
      </c>
      <c r="C23" s="26" t="s">
        <v>383</v>
      </c>
      <c r="D23" s="29">
        <v>7.5</v>
      </c>
    </row>
    <row r="24" spans="1:4">
      <c r="A24" s="26" t="s">
        <v>101</v>
      </c>
      <c r="B24" s="26" t="s">
        <v>382</v>
      </c>
      <c r="C24" s="26" t="s">
        <v>383</v>
      </c>
      <c r="D24" s="29">
        <v>10.35</v>
      </c>
    </row>
    <row r="25" spans="1:4">
      <c r="A25" s="26" t="s">
        <v>101</v>
      </c>
      <c r="B25" s="26" t="s">
        <v>384</v>
      </c>
      <c r="C25" s="26" t="s">
        <v>387</v>
      </c>
      <c r="D25" s="29">
        <v>8.85</v>
      </c>
    </row>
    <row r="26" spans="1:4">
      <c r="A26" s="26" t="s">
        <v>386</v>
      </c>
      <c r="B26" s="26" t="s">
        <v>385</v>
      </c>
      <c r="C26" s="26" t="s">
        <v>387</v>
      </c>
      <c r="D26" s="27">
        <v>3</v>
      </c>
    </row>
    <row r="27" spans="1:4">
      <c r="A27" s="26" t="s">
        <v>389</v>
      </c>
      <c r="B27" s="26" t="s">
        <v>388</v>
      </c>
      <c r="C27" s="26" t="s">
        <v>390</v>
      </c>
      <c r="D27" s="29">
        <v>8.25</v>
      </c>
    </row>
    <row r="28" spans="1:4">
      <c r="A28" s="26" t="s">
        <v>392</v>
      </c>
      <c r="B28" s="26" t="s">
        <v>227</v>
      </c>
      <c r="C28" s="26" t="s">
        <v>390</v>
      </c>
      <c r="D28" s="29">
        <v>18.8</v>
      </c>
    </row>
    <row r="29" spans="1:4">
      <c r="A29" s="23" t="s">
        <v>394</v>
      </c>
      <c r="B29" s="23" t="s">
        <v>393</v>
      </c>
      <c r="C29" s="23" t="s">
        <v>390</v>
      </c>
      <c r="D29" s="25">
        <v>10</v>
      </c>
    </row>
    <row r="30" spans="1:4">
      <c r="A30" s="23" t="s">
        <v>97</v>
      </c>
      <c r="B30" s="23" t="s">
        <v>98</v>
      </c>
      <c r="C30" s="23" t="s">
        <v>395</v>
      </c>
      <c r="D30" s="24">
        <v>7.65</v>
      </c>
    </row>
    <row r="31" spans="1:4">
      <c r="A31" s="23" t="s">
        <v>301</v>
      </c>
      <c r="B31" s="23" t="s">
        <v>137</v>
      </c>
      <c r="C31" s="23" t="s">
        <v>397</v>
      </c>
      <c r="D31" s="24">
        <v>2.5</v>
      </c>
    </row>
    <row r="32" spans="1:4">
      <c r="A32" s="23" t="s">
        <v>339</v>
      </c>
      <c r="B32" s="23" t="s">
        <v>338</v>
      </c>
      <c r="C32" s="23" t="s">
        <v>397</v>
      </c>
      <c r="D32" s="25">
        <v>2</v>
      </c>
    </row>
    <row r="33" spans="1:6">
      <c r="A33" s="45" t="s">
        <v>740</v>
      </c>
      <c r="B33" s="45" t="s">
        <v>269</v>
      </c>
      <c r="C33" s="45" t="s">
        <v>397</v>
      </c>
      <c r="D33" s="66">
        <v>75</v>
      </c>
    </row>
    <row r="34" spans="1:6">
      <c r="A34" s="45" t="s">
        <v>743</v>
      </c>
      <c r="B34" s="45" t="s">
        <v>742</v>
      </c>
      <c r="C34" s="45" t="s">
        <v>741</v>
      </c>
      <c r="D34" s="46">
        <v>39.979999999999997</v>
      </c>
      <c r="E34" s="214" t="s">
        <v>728</v>
      </c>
      <c r="F34" s="216"/>
    </row>
    <row r="35" spans="1:6">
      <c r="A35" s="45" t="s">
        <v>744</v>
      </c>
      <c r="B35" s="45" t="s">
        <v>327</v>
      </c>
      <c r="C35" s="45" t="s">
        <v>746</v>
      </c>
      <c r="D35" s="46">
        <v>31.14</v>
      </c>
      <c r="E35" s="214"/>
      <c r="F35" s="216"/>
    </row>
    <row r="36" spans="1:6">
      <c r="A36" s="45" t="s">
        <v>745</v>
      </c>
      <c r="B36" s="45" t="s">
        <v>327</v>
      </c>
      <c r="C36" s="45" t="s">
        <v>746</v>
      </c>
      <c r="D36" s="46">
        <v>87.4</v>
      </c>
      <c r="E36" s="214"/>
      <c r="F36" s="216"/>
    </row>
    <row r="37" spans="1:6">
      <c r="A37" s="26" t="s">
        <v>97</v>
      </c>
      <c r="B37" s="26" t="s">
        <v>416</v>
      </c>
      <c r="C37" s="26" t="s">
        <v>417</v>
      </c>
      <c r="D37" s="29">
        <v>3.49</v>
      </c>
    </row>
    <row r="38" spans="1:6">
      <c r="A38" s="26" t="s">
        <v>420</v>
      </c>
      <c r="B38" s="26" t="s">
        <v>419</v>
      </c>
      <c r="C38" s="26" t="s">
        <v>417</v>
      </c>
      <c r="D38" s="29">
        <v>3.41</v>
      </c>
    </row>
    <row r="39" spans="1:6">
      <c r="A39" s="26" t="s">
        <v>421</v>
      </c>
      <c r="B39" s="26" t="s">
        <v>422</v>
      </c>
      <c r="C39" s="26" t="s">
        <v>423</v>
      </c>
      <c r="D39" s="29">
        <v>6.5</v>
      </c>
    </row>
    <row r="40" spans="1:6">
      <c r="A40" s="26" t="s">
        <v>425</v>
      </c>
      <c r="B40" s="26" t="s">
        <v>240</v>
      </c>
      <c r="C40" s="26" t="s">
        <v>423</v>
      </c>
      <c r="D40" s="27">
        <v>35</v>
      </c>
    </row>
    <row r="41" spans="1:6">
      <c r="A41" s="26" t="s">
        <v>426</v>
      </c>
      <c r="B41" s="26" t="s">
        <v>427</v>
      </c>
      <c r="C41" s="26" t="s">
        <v>423</v>
      </c>
      <c r="D41" s="103">
        <v>4.9000000000000004</v>
      </c>
    </row>
    <row r="42" spans="1:6">
      <c r="A42" s="26" t="s">
        <v>324</v>
      </c>
      <c r="B42" s="26" t="s">
        <v>427</v>
      </c>
      <c r="C42" s="26" t="s">
        <v>423</v>
      </c>
      <c r="D42" s="51">
        <v>7.5</v>
      </c>
    </row>
    <row r="43" spans="1:6">
      <c r="A43" s="26" t="s">
        <v>434</v>
      </c>
      <c r="B43" s="26" t="s">
        <v>441</v>
      </c>
      <c r="C43" s="26" t="s">
        <v>423</v>
      </c>
      <c r="D43" s="51">
        <v>12</v>
      </c>
    </row>
    <row r="44" spans="1:6">
      <c r="A44" s="26" t="s">
        <v>430</v>
      </c>
      <c r="B44" s="26" t="s">
        <v>442</v>
      </c>
      <c r="C44" s="26" t="s">
        <v>423</v>
      </c>
      <c r="D44" s="51">
        <v>2</v>
      </c>
    </row>
    <row r="45" spans="1:6">
      <c r="A45" s="26" t="s">
        <v>431</v>
      </c>
      <c r="B45" s="26" t="s">
        <v>443</v>
      </c>
      <c r="C45" s="26" t="s">
        <v>437</v>
      </c>
      <c r="D45" s="51">
        <v>30</v>
      </c>
    </row>
    <row r="46" spans="1:6">
      <c r="A46" s="26" t="s">
        <v>445</v>
      </c>
      <c r="B46" s="26" t="s">
        <v>444</v>
      </c>
      <c r="C46" s="26" t="s">
        <v>437</v>
      </c>
      <c r="D46" s="51">
        <v>4.4000000000000004</v>
      </c>
    </row>
    <row r="47" spans="1:6">
      <c r="A47" s="26" t="s">
        <v>446</v>
      </c>
      <c r="B47" s="26" t="s">
        <v>447</v>
      </c>
      <c r="C47" s="26" t="s">
        <v>437</v>
      </c>
      <c r="D47" s="51">
        <v>5.25</v>
      </c>
    </row>
    <row r="48" spans="1:6">
      <c r="A48" s="26" t="s">
        <v>429</v>
      </c>
      <c r="B48" s="26" t="s">
        <v>440</v>
      </c>
      <c r="C48" s="26" t="s">
        <v>437</v>
      </c>
      <c r="D48" s="51">
        <v>32</v>
      </c>
    </row>
    <row r="49" spans="1:4">
      <c r="A49" s="26" t="s">
        <v>448</v>
      </c>
      <c r="B49" s="26" t="s">
        <v>449</v>
      </c>
      <c r="C49" s="26" t="s">
        <v>437</v>
      </c>
      <c r="D49" s="51">
        <v>8.5</v>
      </c>
    </row>
    <row r="50" spans="1:4">
      <c r="A50" s="26" t="s">
        <v>466</v>
      </c>
      <c r="B50" s="26" t="s">
        <v>439</v>
      </c>
      <c r="C50" s="26" t="s">
        <v>436</v>
      </c>
      <c r="D50" s="51">
        <v>11.07</v>
      </c>
    </row>
    <row r="51" spans="1:4">
      <c r="A51" s="26" t="s">
        <v>432</v>
      </c>
      <c r="B51" s="26" t="s">
        <v>450</v>
      </c>
      <c r="C51" s="26" t="s">
        <v>436</v>
      </c>
      <c r="D51" s="51">
        <v>14.97</v>
      </c>
    </row>
    <row r="52" spans="1:4">
      <c r="A52" s="26" t="s">
        <v>433</v>
      </c>
      <c r="B52" s="26" t="s">
        <v>438</v>
      </c>
      <c r="C52" s="26" t="s">
        <v>436</v>
      </c>
      <c r="D52" s="51">
        <v>15.6</v>
      </c>
    </row>
    <row r="53" spans="1:4">
      <c r="A53" s="6" t="s">
        <v>435</v>
      </c>
      <c r="B53" s="6" t="s">
        <v>322</v>
      </c>
      <c r="C53" s="6" t="s">
        <v>436</v>
      </c>
      <c r="D53" s="49">
        <v>51.32</v>
      </c>
    </row>
    <row r="54" spans="1:4">
      <c r="A54" s="26" t="s">
        <v>451</v>
      </c>
      <c r="B54" s="26" t="s">
        <v>452</v>
      </c>
      <c r="C54" s="26" t="s">
        <v>436</v>
      </c>
      <c r="D54" s="27">
        <v>13</v>
      </c>
    </row>
    <row r="55" spans="1:4">
      <c r="A55" s="26" t="s">
        <v>454</v>
      </c>
      <c r="B55" s="26" t="s">
        <v>453</v>
      </c>
      <c r="C55" s="26" t="s">
        <v>436</v>
      </c>
      <c r="D55" s="27">
        <v>4</v>
      </c>
    </row>
    <row r="56" spans="1:4">
      <c r="A56" s="26" t="s">
        <v>455</v>
      </c>
      <c r="B56" s="26" t="s">
        <v>456</v>
      </c>
      <c r="C56" s="26" t="s">
        <v>436</v>
      </c>
      <c r="D56" s="27">
        <v>3</v>
      </c>
    </row>
    <row r="57" spans="1:4">
      <c r="A57" s="26" t="s">
        <v>464</v>
      </c>
      <c r="B57" s="26" t="s">
        <v>439</v>
      </c>
      <c r="C57" s="26" t="s">
        <v>457</v>
      </c>
      <c r="D57" s="29">
        <v>3.81</v>
      </c>
    </row>
    <row r="58" spans="1:4">
      <c r="A58" s="26" t="s">
        <v>458</v>
      </c>
      <c r="B58" s="26" t="s">
        <v>459</v>
      </c>
      <c r="C58" s="26" t="s">
        <v>457</v>
      </c>
      <c r="D58" s="29">
        <v>14.5</v>
      </c>
    </row>
    <row r="59" spans="1:4">
      <c r="A59" s="26" t="s">
        <v>460</v>
      </c>
      <c r="B59" s="26" t="s">
        <v>461</v>
      </c>
      <c r="C59" s="26" t="s">
        <v>457</v>
      </c>
      <c r="D59" s="29">
        <v>4.5</v>
      </c>
    </row>
    <row r="60" spans="1:4">
      <c r="A60" s="6" t="s">
        <v>462</v>
      </c>
      <c r="B60" s="6" t="s">
        <v>463</v>
      </c>
      <c r="C60" s="6" t="s">
        <v>457</v>
      </c>
      <c r="D60" s="49">
        <v>2</v>
      </c>
    </row>
    <row r="61" spans="1:4">
      <c r="A61" s="26" t="s">
        <v>465</v>
      </c>
      <c r="B61" s="26" t="s">
        <v>467</v>
      </c>
      <c r="C61" s="26" t="s">
        <v>457</v>
      </c>
      <c r="D61" s="29">
        <v>9.6999999999999993</v>
      </c>
    </row>
    <row r="62" spans="1:4">
      <c r="A62" s="26" t="s">
        <v>171</v>
      </c>
      <c r="B62" s="26" t="s">
        <v>471</v>
      </c>
      <c r="C62" s="26" t="s">
        <v>457</v>
      </c>
      <c r="D62" s="29">
        <v>1.05</v>
      </c>
    </row>
    <row r="63" spans="1:4">
      <c r="A63" s="26" t="s">
        <v>469</v>
      </c>
      <c r="B63" s="26" t="s">
        <v>470</v>
      </c>
      <c r="C63" s="26" t="s">
        <v>457</v>
      </c>
      <c r="D63" s="29">
        <v>30</v>
      </c>
    </row>
    <row r="64" spans="1:4">
      <c r="A64" s="26" t="s">
        <v>472</v>
      </c>
      <c r="B64" s="26" t="s">
        <v>473</v>
      </c>
      <c r="C64" s="26" t="s">
        <v>457</v>
      </c>
      <c r="D64" s="29">
        <v>9.4499999999999993</v>
      </c>
    </row>
    <row r="65" spans="1:4">
      <c r="A65" s="26" t="s">
        <v>475</v>
      </c>
      <c r="B65" s="26" t="s">
        <v>476</v>
      </c>
      <c r="C65" s="26" t="s">
        <v>474</v>
      </c>
      <c r="D65" s="29">
        <v>1.5</v>
      </c>
    </row>
    <row r="66" spans="1:4">
      <c r="A66" s="26" t="s">
        <v>479</v>
      </c>
      <c r="B66" s="26" t="s">
        <v>477</v>
      </c>
      <c r="C66" s="26" t="s">
        <v>474</v>
      </c>
      <c r="D66" s="81">
        <v>3.9449999999999998</v>
      </c>
    </row>
    <row r="67" spans="1:4">
      <c r="A67" s="26" t="s">
        <v>481</v>
      </c>
      <c r="B67" s="26" t="s">
        <v>480</v>
      </c>
      <c r="C67" s="26" t="s">
        <v>474</v>
      </c>
      <c r="D67" s="29">
        <v>0.85</v>
      </c>
    </row>
    <row r="68" spans="1:4">
      <c r="A68" s="26" t="s">
        <v>171</v>
      </c>
      <c r="B68" s="26" t="s">
        <v>468</v>
      </c>
      <c r="C68" s="26" t="s">
        <v>474</v>
      </c>
      <c r="D68" s="29">
        <v>1.45</v>
      </c>
    </row>
    <row r="69" spans="1:4">
      <c r="A69" s="26" t="s">
        <v>484</v>
      </c>
      <c r="B69" s="26" t="s">
        <v>483</v>
      </c>
      <c r="C69" s="26" t="s">
        <v>474</v>
      </c>
      <c r="D69" s="29">
        <v>9.25</v>
      </c>
    </row>
    <row r="70" spans="1:4">
      <c r="A70" s="26" t="s">
        <v>485</v>
      </c>
      <c r="B70" s="26" t="s">
        <v>486</v>
      </c>
      <c r="C70" s="26" t="s">
        <v>474</v>
      </c>
      <c r="D70" s="29">
        <v>44.5</v>
      </c>
    </row>
    <row r="71" spans="1:4">
      <c r="A71" s="26" t="s">
        <v>487</v>
      </c>
      <c r="B71" s="26" t="s">
        <v>488</v>
      </c>
      <c r="C71" s="26" t="s">
        <v>474</v>
      </c>
      <c r="D71" s="29">
        <v>3.5</v>
      </c>
    </row>
    <row r="72" spans="1:4">
      <c r="A72" s="7" t="s">
        <v>251</v>
      </c>
      <c r="B72" s="7" t="s">
        <v>92</v>
      </c>
      <c r="C72" s="7" t="s">
        <v>795</v>
      </c>
      <c r="D72" s="20">
        <v>45.35</v>
      </c>
    </row>
    <row r="73" spans="1:4">
      <c r="A73" s="26" t="s">
        <v>491</v>
      </c>
      <c r="B73" s="26" t="s">
        <v>427</v>
      </c>
      <c r="C73" s="26" t="s">
        <v>492</v>
      </c>
      <c r="D73" s="29">
        <v>1.5</v>
      </c>
    </row>
    <row r="74" spans="1:4">
      <c r="A74" s="26" t="s">
        <v>493</v>
      </c>
      <c r="B74" s="26" t="s">
        <v>494</v>
      </c>
      <c r="C74" s="26" t="s">
        <v>492</v>
      </c>
      <c r="D74" s="81" t="s">
        <v>495</v>
      </c>
    </row>
    <row r="75" spans="1:4">
      <c r="A75" s="26" t="s">
        <v>496</v>
      </c>
      <c r="B75" s="26" t="s">
        <v>473</v>
      </c>
      <c r="C75" s="26" t="s">
        <v>492</v>
      </c>
      <c r="D75" s="81">
        <v>4.6849999999999996</v>
      </c>
    </row>
    <row r="76" spans="1:4">
      <c r="A76" s="26" t="s">
        <v>497</v>
      </c>
      <c r="B76" s="26" t="s">
        <v>498</v>
      </c>
      <c r="C76" s="26" t="s">
        <v>492</v>
      </c>
      <c r="D76" s="29">
        <v>1.5</v>
      </c>
    </row>
    <row r="77" spans="1:4">
      <c r="A77" s="26" t="s">
        <v>454</v>
      </c>
      <c r="B77" s="26" t="s">
        <v>453</v>
      </c>
      <c r="C77" s="26" t="s">
        <v>492</v>
      </c>
      <c r="D77" s="104">
        <v>4</v>
      </c>
    </row>
    <row r="78" spans="1:4">
      <c r="A78" s="26" t="s">
        <v>499</v>
      </c>
      <c r="B78" s="26" t="s">
        <v>500</v>
      </c>
      <c r="C78" s="26" t="s">
        <v>492</v>
      </c>
      <c r="D78" s="27">
        <v>10</v>
      </c>
    </row>
    <row r="79" spans="1:4">
      <c r="A79" s="26" t="s">
        <v>501</v>
      </c>
      <c r="B79" s="26" t="s">
        <v>502</v>
      </c>
      <c r="C79" s="26" t="s">
        <v>503</v>
      </c>
      <c r="D79" s="27">
        <v>7</v>
      </c>
    </row>
    <row r="80" spans="1:4">
      <c r="A80" s="26" t="s">
        <v>504</v>
      </c>
      <c r="B80" s="26" t="s">
        <v>505</v>
      </c>
      <c r="C80" s="26" t="s">
        <v>503</v>
      </c>
      <c r="D80" s="29">
        <v>4.32</v>
      </c>
    </row>
    <row r="81" spans="1:4">
      <c r="A81" s="6" t="s">
        <v>646</v>
      </c>
      <c r="B81" s="6" t="s">
        <v>506</v>
      </c>
      <c r="C81" s="6" t="s">
        <v>503</v>
      </c>
      <c r="D81" s="49">
        <v>24.99</v>
      </c>
    </row>
    <row r="82" spans="1:4">
      <c r="A82" s="6" t="s">
        <v>647</v>
      </c>
      <c r="B82" s="6" t="s">
        <v>322</v>
      </c>
      <c r="C82" s="6" t="s">
        <v>503</v>
      </c>
      <c r="D82" s="49">
        <v>75.7</v>
      </c>
    </row>
    <row r="83" spans="1:4">
      <c r="A83" s="26" t="s">
        <v>418</v>
      </c>
      <c r="B83" s="26" t="s">
        <v>508</v>
      </c>
      <c r="C83" s="26" t="s">
        <v>503</v>
      </c>
      <c r="D83" s="29">
        <v>3</v>
      </c>
    </row>
    <row r="84" spans="1:4">
      <c r="A84" s="6" t="s">
        <v>648</v>
      </c>
      <c r="B84" s="6" t="s">
        <v>507</v>
      </c>
      <c r="C84" s="6" t="s">
        <v>503</v>
      </c>
      <c r="D84" s="49">
        <v>26.97</v>
      </c>
    </row>
    <row r="85" spans="1:4">
      <c r="A85" s="26" t="s">
        <v>511</v>
      </c>
      <c r="B85" s="26" t="s">
        <v>510</v>
      </c>
      <c r="C85" s="26" t="s">
        <v>503</v>
      </c>
      <c r="D85" s="82">
        <v>1</v>
      </c>
    </row>
    <row r="86" spans="1:4">
      <c r="A86" s="6" t="s">
        <v>649</v>
      </c>
      <c r="B86" s="6" t="s">
        <v>512</v>
      </c>
      <c r="C86" s="6" t="s">
        <v>503</v>
      </c>
      <c r="D86" s="84">
        <v>16.329999999999998</v>
      </c>
    </row>
    <row r="87" spans="1:4">
      <c r="A87" s="26" t="s">
        <v>513</v>
      </c>
      <c r="B87" s="26" t="s">
        <v>514</v>
      </c>
      <c r="C87" s="26" t="s">
        <v>503</v>
      </c>
      <c r="D87" s="82">
        <v>1.1000000000000001</v>
      </c>
    </row>
    <row r="88" spans="1:4">
      <c r="A88" s="26" t="s">
        <v>97</v>
      </c>
      <c r="B88" s="26" t="s">
        <v>515</v>
      </c>
      <c r="C88" s="26" t="s">
        <v>503</v>
      </c>
      <c r="D88" s="81">
        <v>7.3949999999999996</v>
      </c>
    </row>
    <row r="89" spans="1:4">
      <c r="A89" s="6" t="s">
        <v>516</v>
      </c>
      <c r="B89" s="6" t="s">
        <v>517</v>
      </c>
      <c r="C89" s="6" t="s">
        <v>503</v>
      </c>
      <c r="D89" s="49">
        <v>25.04</v>
      </c>
    </row>
    <row r="90" spans="1:4">
      <c r="A90" s="26" t="s">
        <v>518</v>
      </c>
      <c r="B90" s="26" t="s">
        <v>502</v>
      </c>
      <c r="C90" s="26" t="s">
        <v>519</v>
      </c>
      <c r="D90" s="82">
        <v>7</v>
      </c>
    </row>
    <row r="91" spans="1:4">
      <c r="A91" s="26" t="s">
        <v>520</v>
      </c>
      <c r="B91" s="26" t="s">
        <v>438</v>
      </c>
      <c r="C91" s="26" t="s">
        <v>519</v>
      </c>
      <c r="D91" s="29">
        <v>20</v>
      </c>
    </row>
    <row r="92" spans="1:4">
      <c r="A92" s="26" t="s">
        <v>521</v>
      </c>
      <c r="B92" s="26" t="s">
        <v>522</v>
      </c>
      <c r="C92" s="26" t="s">
        <v>519</v>
      </c>
      <c r="D92" s="29">
        <v>6.86</v>
      </c>
    </row>
    <row r="93" spans="1:4">
      <c r="A93" s="26" t="s">
        <v>523</v>
      </c>
      <c r="B93" s="26" t="s">
        <v>524</v>
      </c>
      <c r="C93" s="26" t="s">
        <v>519</v>
      </c>
      <c r="D93" s="29">
        <v>1.75</v>
      </c>
    </row>
    <row r="94" spans="1:4">
      <c r="A94" s="6" t="s">
        <v>526</v>
      </c>
      <c r="B94" s="6" t="s">
        <v>525</v>
      </c>
      <c r="C94" s="6" t="s">
        <v>519</v>
      </c>
      <c r="D94" s="49">
        <v>21.78</v>
      </c>
    </row>
    <row r="95" spans="1:4">
      <c r="A95" s="26" t="s">
        <v>527</v>
      </c>
      <c r="B95" s="26" t="s">
        <v>154</v>
      </c>
      <c r="C95" s="26" t="s">
        <v>519</v>
      </c>
      <c r="D95" s="81" t="s">
        <v>528</v>
      </c>
    </row>
    <row r="96" spans="1:4">
      <c r="A96" s="26" t="s">
        <v>529</v>
      </c>
      <c r="B96" s="26" t="s">
        <v>530</v>
      </c>
      <c r="C96" s="26" t="s">
        <v>519</v>
      </c>
      <c r="D96" s="29">
        <v>10</v>
      </c>
    </row>
    <row r="97" spans="1:6">
      <c r="A97" s="26" t="s">
        <v>518</v>
      </c>
      <c r="B97" s="26" t="s">
        <v>502</v>
      </c>
      <c r="C97" s="26" t="s">
        <v>519</v>
      </c>
      <c r="D97" s="29">
        <v>4.25</v>
      </c>
    </row>
    <row r="98" spans="1:6">
      <c r="A98" s="26" t="s">
        <v>101</v>
      </c>
      <c r="B98" s="26" t="s">
        <v>532</v>
      </c>
      <c r="C98" s="26" t="s">
        <v>531</v>
      </c>
      <c r="D98" s="29">
        <v>6.99</v>
      </c>
    </row>
    <row r="99" spans="1:6">
      <c r="A99" s="26" t="s">
        <v>418</v>
      </c>
      <c r="B99" s="26" t="s">
        <v>533</v>
      </c>
      <c r="C99" s="26" t="s">
        <v>531</v>
      </c>
      <c r="D99" s="29">
        <v>4.95</v>
      </c>
    </row>
    <row r="100" spans="1:6">
      <c r="A100" s="26" t="s">
        <v>535</v>
      </c>
      <c r="B100" s="26" t="s">
        <v>534</v>
      </c>
      <c r="C100" s="26" t="s">
        <v>531</v>
      </c>
      <c r="D100" s="82">
        <v>30</v>
      </c>
    </row>
    <row r="101" spans="1:6">
      <c r="A101" s="6" t="s">
        <v>536</v>
      </c>
      <c r="B101" s="6" t="s">
        <v>537</v>
      </c>
      <c r="C101" s="6" t="s">
        <v>538</v>
      </c>
      <c r="D101" s="84">
        <v>43.1</v>
      </c>
    </row>
    <row r="102" spans="1:6">
      <c r="A102" s="6" t="s">
        <v>539</v>
      </c>
      <c r="B102" s="6" t="s">
        <v>125</v>
      </c>
      <c r="C102" s="6" t="s">
        <v>538</v>
      </c>
      <c r="D102" s="84">
        <v>24</v>
      </c>
    </row>
    <row r="103" spans="1:6">
      <c r="A103" s="23" t="s">
        <v>540</v>
      </c>
      <c r="B103" s="23" t="s">
        <v>137</v>
      </c>
      <c r="C103" s="23" t="s">
        <v>541</v>
      </c>
      <c r="D103" s="83">
        <v>3.5</v>
      </c>
    </row>
    <row r="104" spans="1:6" ht="18" thickBot="1">
      <c r="A104" s="101" t="s">
        <v>747</v>
      </c>
      <c r="B104" s="101" t="s">
        <v>748</v>
      </c>
      <c r="C104" s="101" t="s">
        <v>749</v>
      </c>
      <c r="D104" s="102">
        <v>58.2</v>
      </c>
      <c r="E104" s="214" t="s">
        <v>728</v>
      </c>
      <c r="F104" s="216"/>
    </row>
    <row r="105" spans="1:6" ht="18.600000000000001" thickTop="1" thickBot="1">
      <c r="A105" s="203" t="s">
        <v>215</v>
      </c>
      <c r="B105" s="204"/>
      <c r="C105" s="210">
        <f>SUM(D3:D104)</f>
        <v>1590.1049999999996</v>
      </c>
      <c r="D105" s="211"/>
    </row>
    <row r="106" spans="1:6" ht="18" thickBot="1"/>
    <row r="107" spans="1:6" ht="18" thickBot="1">
      <c r="B107" s="52" t="s">
        <v>763</v>
      </c>
      <c r="C107" s="226">
        <f>SUM(D3:D33,D37:D103)</f>
        <v>1373.385</v>
      </c>
      <c r="D107" s="227"/>
    </row>
    <row r="108" spans="1:6">
      <c r="B108" s="115" t="s">
        <v>764</v>
      </c>
      <c r="C108" s="219">
        <v>288</v>
      </c>
      <c r="D108" s="220"/>
      <c r="E108" s="217" t="s">
        <v>775</v>
      </c>
    </row>
    <row r="109" spans="1:6">
      <c r="B109" s="116" t="s">
        <v>765</v>
      </c>
      <c r="C109" s="221">
        <v>163.19999999999999</v>
      </c>
      <c r="D109" s="222"/>
      <c r="E109" s="218"/>
    </row>
    <row r="110" spans="1:6">
      <c r="B110" s="116" t="s">
        <v>766</v>
      </c>
      <c r="C110" s="221">
        <v>99.23</v>
      </c>
      <c r="D110" s="222"/>
      <c r="E110" s="218"/>
    </row>
    <row r="111" spans="1:6" ht="18" thickBot="1">
      <c r="B111" s="117" t="s">
        <v>727</v>
      </c>
      <c r="C111" s="223">
        <v>192.05</v>
      </c>
      <c r="D111" s="224"/>
      <c r="E111" s="218"/>
    </row>
    <row r="112" spans="1:6" ht="18" thickBot="1">
      <c r="B112" s="118" t="s">
        <v>809</v>
      </c>
      <c r="C112" s="225">
        <f>SUM(C107:D111)</f>
        <v>2115.8650000000002</v>
      </c>
      <c r="D112" s="211"/>
    </row>
    <row r="113" spans="2:7" ht="18" thickBot="1"/>
    <row r="114" spans="2:7" ht="17.399999999999999" customHeight="1">
      <c r="B114" s="167" t="s">
        <v>735</v>
      </c>
      <c r="C114" s="57"/>
      <c r="D114" s="58" t="s">
        <v>81</v>
      </c>
      <c r="E114" s="68">
        <v>45.35</v>
      </c>
    </row>
    <row r="115" spans="2:7">
      <c r="B115" s="168"/>
      <c r="C115" s="56"/>
      <c r="D115" s="55" t="s">
        <v>216</v>
      </c>
      <c r="E115" s="60">
        <f>SUM(D3,D17,D29:D32,D103)</f>
        <v>39.99</v>
      </c>
    </row>
    <row r="116" spans="2:7">
      <c r="B116" s="168"/>
      <c r="C116" s="62"/>
      <c r="D116" s="32" t="s">
        <v>195</v>
      </c>
      <c r="E116" s="61">
        <f>+SUM(D4:D7,D9,D13:D16,D18:D28,D33,D37:D52,D54:D59,D61:D71,D73:D80,D83,D85,D87:D88,D90:D93,D95:D100,C108:D111)</f>
        <v>1557.5750000000003</v>
      </c>
      <c r="F116" s="53"/>
      <c r="G116" s="53"/>
    </row>
    <row r="117" spans="2:7">
      <c r="B117" s="169"/>
      <c r="C117" s="63"/>
      <c r="D117" s="32" t="s">
        <v>84</v>
      </c>
      <c r="E117" s="60">
        <f>SUM(D8,D10:D12,D53,D60,D81:D82,D84,D86,D89,D94,D101:D102)</f>
        <v>472.95000000000005</v>
      </c>
    </row>
    <row r="118" spans="2:7" ht="18" thickBot="1">
      <c r="B118" s="170" t="s">
        <v>736</v>
      </c>
      <c r="C118" s="171"/>
      <c r="D118" s="172"/>
      <c r="E118" s="64">
        <f>SUM(E114:E117)</f>
        <v>2115.8650000000002</v>
      </c>
    </row>
  </sheetData>
  <mergeCells count="14">
    <mergeCell ref="C107:D107"/>
    <mergeCell ref="A1:D1"/>
    <mergeCell ref="E34:F36"/>
    <mergeCell ref="E104:F104"/>
    <mergeCell ref="A105:B105"/>
    <mergeCell ref="C105:D105"/>
    <mergeCell ref="E108:E111"/>
    <mergeCell ref="B114:B117"/>
    <mergeCell ref="B118:D118"/>
    <mergeCell ref="C108:D108"/>
    <mergeCell ref="C109:D109"/>
    <mergeCell ref="C110:D110"/>
    <mergeCell ref="C111:D111"/>
    <mergeCell ref="C112:D11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6"/>
  <sheetViews>
    <sheetView zoomScale="97" zoomScaleNormal="97" workbookViewId="0">
      <selection activeCell="E74" sqref="E74"/>
    </sheetView>
  </sheetViews>
  <sheetFormatPr defaultRowHeight="17.399999999999999"/>
  <cols>
    <col min="1" max="1" width="34" customWidth="1"/>
    <col min="2" max="2" width="24.69921875" customWidth="1"/>
    <col min="3" max="3" width="11.09765625" customWidth="1"/>
    <col min="4" max="4" width="14.09765625" customWidth="1"/>
    <col min="5" max="5" width="13.296875" customWidth="1"/>
    <col min="6" max="6" width="9.19921875" bestFit="1" customWidth="1"/>
    <col min="7" max="7" width="20.19921875" customWidth="1"/>
    <col min="9" max="9" width="14" customWidth="1"/>
  </cols>
  <sheetData>
    <row r="1" spans="1:9" ht="29.25" customHeight="1">
      <c r="A1" s="208" t="s">
        <v>767</v>
      </c>
      <c r="B1" s="208"/>
      <c r="C1" s="208"/>
      <c r="D1" s="209"/>
    </row>
    <row r="2" spans="1:9">
      <c r="A2" s="1" t="s">
        <v>1</v>
      </c>
      <c r="B2" s="1" t="s">
        <v>10</v>
      </c>
      <c r="C2" s="1" t="s">
        <v>2</v>
      </c>
      <c r="D2" s="1" t="s">
        <v>3</v>
      </c>
      <c r="H2" s="11"/>
      <c r="I2" s="16" t="s">
        <v>81</v>
      </c>
    </row>
    <row r="3" spans="1:9">
      <c r="A3" s="74" t="s">
        <v>171</v>
      </c>
      <c r="B3" s="74" t="s">
        <v>468</v>
      </c>
      <c r="C3" s="74" t="s">
        <v>542</v>
      </c>
      <c r="D3" s="90">
        <v>2.46</v>
      </c>
      <c r="H3" s="13"/>
      <c r="I3" s="16" t="s">
        <v>82</v>
      </c>
    </row>
    <row r="4" spans="1:9">
      <c r="A4" s="23" t="s">
        <v>543</v>
      </c>
      <c r="B4" s="23" t="s">
        <v>544</v>
      </c>
      <c r="C4" s="23" t="s">
        <v>542</v>
      </c>
      <c r="D4" s="83">
        <v>10</v>
      </c>
      <c r="H4" s="12"/>
      <c r="I4" s="16" t="s">
        <v>83</v>
      </c>
    </row>
    <row r="5" spans="1:9">
      <c r="A5" s="23" t="s">
        <v>545</v>
      </c>
      <c r="B5" s="23" t="s">
        <v>120</v>
      </c>
      <c r="C5" s="23" t="s">
        <v>542</v>
      </c>
      <c r="D5" s="83">
        <v>10</v>
      </c>
      <c r="H5" s="14"/>
      <c r="I5" s="16" t="s">
        <v>84</v>
      </c>
    </row>
    <row r="6" spans="1:9">
      <c r="A6" s="3" t="s">
        <v>546</v>
      </c>
      <c r="B6" s="3" t="s">
        <v>547</v>
      </c>
      <c r="C6" s="3" t="s">
        <v>548</v>
      </c>
      <c r="D6" s="85">
        <v>141</v>
      </c>
      <c r="H6" s="22"/>
      <c r="I6" s="16" t="s">
        <v>194</v>
      </c>
    </row>
    <row r="7" spans="1:9">
      <c r="A7" s="23" t="s">
        <v>550</v>
      </c>
      <c r="B7" s="23" t="s">
        <v>549</v>
      </c>
      <c r="C7" s="23" t="s">
        <v>548</v>
      </c>
      <c r="D7" s="83">
        <v>7.97</v>
      </c>
      <c r="H7" s="21"/>
      <c r="I7" s="16" t="s">
        <v>195</v>
      </c>
    </row>
    <row r="8" spans="1:9">
      <c r="A8" s="23" t="s">
        <v>97</v>
      </c>
      <c r="B8" s="23" t="s">
        <v>551</v>
      </c>
      <c r="C8" s="23" t="s">
        <v>548</v>
      </c>
      <c r="D8" s="83">
        <v>14</v>
      </c>
    </row>
    <row r="9" spans="1:9">
      <c r="A9" s="23" t="s">
        <v>535</v>
      </c>
      <c r="B9" s="23" t="s">
        <v>552</v>
      </c>
      <c r="C9" s="23" t="s">
        <v>548</v>
      </c>
      <c r="D9" s="24">
        <v>21</v>
      </c>
    </row>
    <row r="10" spans="1:9">
      <c r="A10" s="6" t="s">
        <v>555</v>
      </c>
      <c r="B10" s="6" t="s">
        <v>93</v>
      </c>
      <c r="C10" s="6" t="s">
        <v>553</v>
      </c>
      <c r="D10" s="49">
        <v>26.66</v>
      </c>
    </row>
    <row r="11" spans="1:9">
      <c r="A11" s="23" t="s">
        <v>396</v>
      </c>
      <c r="B11" s="23" t="s">
        <v>137</v>
      </c>
      <c r="C11" s="23" t="s">
        <v>556</v>
      </c>
      <c r="D11" s="24">
        <v>2.5</v>
      </c>
    </row>
    <row r="12" spans="1:9">
      <c r="A12" s="26" t="s">
        <v>558</v>
      </c>
      <c r="B12" s="26" t="s">
        <v>559</v>
      </c>
      <c r="C12" s="26" t="s">
        <v>557</v>
      </c>
      <c r="D12" s="29">
        <v>53</v>
      </c>
    </row>
    <row r="13" spans="1:9">
      <c r="A13" s="26" t="s">
        <v>750</v>
      </c>
      <c r="B13" s="26" t="s">
        <v>751</v>
      </c>
      <c r="C13" s="26" t="s">
        <v>752</v>
      </c>
      <c r="D13" s="29">
        <v>37.5</v>
      </c>
    </row>
    <row r="14" spans="1:9">
      <c r="A14" s="26" t="s">
        <v>562</v>
      </c>
      <c r="B14" s="26" t="s">
        <v>561</v>
      </c>
      <c r="C14" s="26" t="s">
        <v>560</v>
      </c>
      <c r="D14" s="29">
        <v>32.31</v>
      </c>
    </row>
    <row r="15" spans="1:9">
      <c r="A15" s="6" t="s">
        <v>565</v>
      </c>
      <c r="B15" s="6" t="s">
        <v>563</v>
      </c>
      <c r="C15" s="6" t="s">
        <v>564</v>
      </c>
      <c r="D15" s="49">
        <v>4.59</v>
      </c>
    </row>
    <row r="16" spans="1:9">
      <c r="A16" s="6" t="s">
        <v>566</v>
      </c>
      <c r="B16" s="6" t="s">
        <v>563</v>
      </c>
      <c r="C16" s="6" t="s">
        <v>564</v>
      </c>
      <c r="D16" s="49">
        <v>21.11</v>
      </c>
    </row>
    <row r="17" spans="1:4">
      <c r="A17" s="6" t="s">
        <v>644</v>
      </c>
      <c r="B17" s="6" t="s">
        <v>563</v>
      </c>
      <c r="C17" s="6" t="s">
        <v>564</v>
      </c>
      <c r="D17" s="49">
        <v>49.38</v>
      </c>
    </row>
    <row r="18" spans="1:4">
      <c r="A18" s="6" t="s">
        <v>567</v>
      </c>
      <c r="B18" s="6" t="s">
        <v>563</v>
      </c>
      <c r="C18" s="6" t="s">
        <v>564</v>
      </c>
      <c r="D18" s="49">
        <v>2.4700000000000002</v>
      </c>
    </row>
    <row r="19" spans="1:4">
      <c r="A19" s="26" t="s">
        <v>568</v>
      </c>
      <c r="B19" s="26" t="s">
        <v>569</v>
      </c>
      <c r="C19" s="26" t="s">
        <v>564</v>
      </c>
      <c r="D19" s="29">
        <v>7.31</v>
      </c>
    </row>
    <row r="20" spans="1:4">
      <c r="A20" s="26" t="s">
        <v>377</v>
      </c>
      <c r="B20" s="26" t="s">
        <v>571</v>
      </c>
      <c r="C20" s="26" t="s">
        <v>564</v>
      </c>
      <c r="D20" s="29">
        <v>3</v>
      </c>
    </row>
    <row r="21" spans="1:4">
      <c r="A21" s="26" t="s">
        <v>576</v>
      </c>
      <c r="B21" s="26" t="s">
        <v>577</v>
      </c>
      <c r="C21" s="26" t="s">
        <v>564</v>
      </c>
      <c r="D21" s="29">
        <v>25</v>
      </c>
    </row>
    <row r="22" spans="1:4">
      <c r="A22" s="26" t="s">
        <v>575</v>
      </c>
      <c r="B22" s="26" t="s">
        <v>574</v>
      </c>
      <c r="C22" s="26" t="s">
        <v>564</v>
      </c>
      <c r="D22" s="29">
        <v>12.99</v>
      </c>
    </row>
    <row r="23" spans="1:4">
      <c r="A23" s="26" t="s">
        <v>572</v>
      </c>
      <c r="B23" s="26" t="s">
        <v>573</v>
      </c>
      <c r="C23" s="26" t="s">
        <v>564</v>
      </c>
      <c r="D23" s="29">
        <v>20</v>
      </c>
    </row>
    <row r="24" spans="1:4">
      <c r="A24" s="26" t="s">
        <v>580</v>
      </c>
      <c r="B24" s="26" t="s">
        <v>151</v>
      </c>
      <c r="C24" s="26" t="s">
        <v>564</v>
      </c>
      <c r="D24" s="29">
        <v>47</v>
      </c>
    </row>
    <row r="25" spans="1:4">
      <c r="A25" s="26" t="s">
        <v>582</v>
      </c>
      <c r="B25" s="26" t="s">
        <v>583</v>
      </c>
      <c r="C25" s="26" t="s">
        <v>578</v>
      </c>
      <c r="D25" s="29">
        <v>333</v>
      </c>
    </row>
    <row r="26" spans="1:4">
      <c r="A26" s="26" t="s">
        <v>585</v>
      </c>
      <c r="B26" s="26" t="s">
        <v>584</v>
      </c>
      <c r="C26" s="26" t="s">
        <v>578</v>
      </c>
      <c r="D26" s="29">
        <v>3.27</v>
      </c>
    </row>
    <row r="27" spans="1:4">
      <c r="A27" s="26" t="s">
        <v>586</v>
      </c>
      <c r="B27" s="26" t="s">
        <v>584</v>
      </c>
      <c r="C27" s="26" t="s">
        <v>578</v>
      </c>
      <c r="D27" s="29">
        <v>3.37</v>
      </c>
    </row>
    <row r="28" spans="1:4">
      <c r="A28" s="26" t="s">
        <v>588</v>
      </c>
      <c r="B28" s="26" t="s">
        <v>515</v>
      </c>
      <c r="C28" s="26" t="s">
        <v>589</v>
      </c>
      <c r="D28" s="29">
        <v>4.29</v>
      </c>
    </row>
    <row r="29" spans="1:4">
      <c r="A29" s="26" t="s">
        <v>591</v>
      </c>
      <c r="B29" s="26" t="s">
        <v>590</v>
      </c>
      <c r="C29" s="26" t="s">
        <v>589</v>
      </c>
      <c r="D29" s="82">
        <v>1</v>
      </c>
    </row>
    <row r="30" spans="1:4">
      <c r="A30" s="26" t="s">
        <v>592</v>
      </c>
      <c r="B30" s="26" t="s">
        <v>584</v>
      </c>
      <c r="C30" s="26" t="s">
        <v>589</v>
      </c>
      <c r="D30" s="82">
        <v>3</v>
      </c>
    </row>
    <row r="31" spans="1:4">
      <c r="A31" s="26" t="s">
        <v>593</v>
      </c>
      <c r="B31" s="26" t="s">
        <v>594</v>
      </c>
      <c r="C31" s="26" t="s">
        <v>589</v>
      </c>
      <c r="D31" s="29">
        <v>10.38</v>
      </c>
    </row>
    <row r="32" spans="1:4">
      <c r="A32" s="26" t="s">
        <v>596</v>
      </c>
      <c r="B32" s="26" t="s">
        <v>595</v>
      </c>
      <c r="C32" s="26" t="s">
        <v>597</v>
      </c>
      <c r="D32" s="82">
        <v>10</v>
      </c>
    </row>
    <row r="33" spans="1:4">
      <c r="A33" s="26" t="s">
        <v>600</v>
      </c>
      <c r="B33" s="26" t="s">
        <v>599</v>
      </c>
      <c r="C33" s="26" t="s">
        <v>598</v>
      </c>
      <c r="D33" s="82">
        <v>24</v>
      </c>
    </row>
    <row r="34" spans="1:4">
      <c r="A34" s="26" t="s">
        <v>601</v>
      </c>
      <c r="B34" s="26" t="s">
        <v>602</v>
      </c>
      <c r="C34" s="26" t="s">
        <v>598</v>
      </c>
      <c r="D34" s="82">
        <v>19</v>
      </c>
    </row>
    <row r="35" spans="1:4">
      <c r="A35" s="26" t="s">
        <v>603</v>
      </c>
      <c r="B35" s="26" t="s">
        <v>151</v>
      </c>
      <c r="C35" s="26" t="s">
        <v>598</v>
      </c>
      <c r="D35" s="82">
        <v>105</v>
      </c>
    </row>
    <row r="36" spans="1:4">
      <c r="A36" s="26" t="s">
        <v>377</v>
      </c>
      <c r="B36" s="26" t="s">
        <v>606</v>
      </c>
      <c r="C36" s="26" t="s">
        <v>598</v>
      </c>
      <c r="D36" s="82">
        <v>5</v>
      </c>
    </row>
    <row r="37" spans="1:4">
      <c r="A37" s="26" t="s">
        <v>609</v>
      </c>
      <c r="B37" s="26" t="s">
        <v>607</v>
      </c>
      <c r="C37" s="26" t="s">
        <v>608</v>
      </c>
      <c r="D37" s="29">
        <v>11.31</v>
      </c>
    </row>
    <row r="38" spans="1:4">
      <c r="A38" s="26" t="s">
        <v>611</v>
      </c>
      <c r="B38" s="26" t="s">
        <v>610</v>
      </c>
      <c r="C38" s="26" t="s">
        <v>608</v>
      </c>
      <c r="D38" s="29">
        <v>8.75</v>
      </c>
    </row>
    <row r="39" spans="1:4">
      <c r="A39" s="26" t="s">
        <v>613</v>
      </c>
      <c r="B39" s="26" t="s">
        <v>612</v>
      </c>
      <c r="C39" s="26" t="s">
        <v>608</v>
      </c>
      <c r="D39" s="81">
        <v>8.5449999999999999</v>
      </c>
    </row>
    <row r="40" spans="1:4">
      <c r="A40" s="26" t="s">
        <v>614</v>
      </c>
      <c r="B40" s="26" t="s">
        <v>615</v>
      </c>
      <c r="C40" s="26" t="s">
        <v>608</v>
      </c>
      <c r="D40" s="81">
        <v>86.43</v>
      </c>
    </row>
    <row r="41" spans="1:4">
      <c r="A41" s="26" t="s">
        <v>617</v>
      </c>
      <c r="B41" s="26" t="s">
        <v>616</v>
      </c>
      <c r="C41" s="26" t="s">
        <v>608</v>
      </c>
      <c r="D41" s="81">
        <v>4.0250000000000004</v>
      </c>
    </row>
    <row r="42" spans="1:4">
      <c r="A42" s="6" t="s">
        <v>619</v>
      </c>
      <c r="B42" s="6" t="s">
        <v>618</v>
      </c>
      <c r="C42" s="6" t="s">
        <v>608</v>
      </c>
      <c r="D42" s="49">
        <v>3.25</v>
      </c>
    </row>
    <row r="43" spans="1:4">
      <c r="A43" s="26" t="s">
        <v>620</v>
      </c>
      <c r="B43" s="26" t="s">
        <v>621</v>
      </c>
      <c r="C43" s="26" t="s">
        <v>608</v>
      </c>
      <c r="D43" s="29">
        <v>6.47</v>
      </c>
    </row>
    <row r="44" spans="1:4">
      <c r="A44" s="26" t="s">
        <v>756</v>
      </c>
      <c r="B44" s="26" t="s">
        <v>753</v>
      </c>
      <c r="C44" s="26" t="s">
        <v>754</v>
      </c>
      <c r="D44" s="29">
        <v>15.744999999999999</v>
      </c>
    </row>
    <row r="45" spans="1:4">
      <c r="A45" s="26" t="s">
        <v>756</v>
      </c>
      <c r="B45" s="26" t="s">
        <v>753</v>
      </c>
      <c r="C45" s="26" t="s">
        <v>755</v>
      </c>
      <c r="D45" s="29">
        <v>7.8949999999999996</v>
      </c>
    </row>
    <row r="46" spans="1:4">
      <c r="A46" s="26" t="s">
        <v>623</v>
      </c>
      <c r="B46" s="26" t="s">
        <v>622</v>
      </c>
      <c r="C46" s="26" t="s">
        <v>624</v>
      </c>
      <c r="D46" s="29">
        <v>7.95</v>
      </c>
    </row>
    <row r="47" spans="1:4">
      <c r="A47" s="26" t="s">
        <v>629</v>
      </c>
      <c r="B47" s="26" t="s">
        <v>468</v>
      </c>
      <c r="C47" s="26" t="s">
        <v>624</v>
      </c>
      <c r="D47" s="81">
        <v>2.4500000000000002</v>
      </c>
    </row>
    <row r="48" spans="1:4">
      <c r="A48" s="26" t="s">
        <v>627</v>
      </c>
      <c r="B48" s="26" t="s">
        <v>626</v>
      </c>
      <c r="C48" s="26" t="s">
        <v>624</v>
      </c>
      <c r="D48" s="81">
        <v>5.4050000000000002</v>
      </c>
    </row>
    <row r="49" spans="1:5">
      <c r="A49" s="26" t="s">
        <v>636</v>
      </c>
      <c r="B49" s="26" t="s">
        <v>628</v>
      </c>
      <c r="C49" s="26" t="s">
        <v>624</v>
      </c>
      <c r="D49" s="29">
        <v>30</v>
      </c>
    </row>
    <row r="50" spans="1:5">
      <c r="A50" s="26" t="s">
        <v>631</v>
      </c>
      <c r="B50" s="26" t="s">
        <v>630</v>
      </c>
      <c r="C50" s="26" t="s">
        <v>624</v>
      </c>
      <c r="D50" s="29">
        <v>7.43</v>
      </c>
    </row>
    <row r="51" spans="1:5">
      <c r="A51" s="6" t="s">
        <v>645</v>
      </c>
      <c r="B51" s="6" t="s">
        <v>633</v>
      </c>
      <c r="C51" s="6" t="s">
        <v>624</v>
      </c>
      <c r="D51" s="49">
        <v>13.02</v>
      </c>
    </row>
    <row r="52" spans="1:5">
      <c r="A52" s="26" t="s">
        <v>635</v>
      </c>
      <c r="B52" s="26" t="s">
        <v>634</v>
      </c>
      <c r="C52" s="26" t="s">
        <v>632</v>
      </c>
      <c r="D52" s="29">
        <v>5.5</v>
      </c>
    </row>
    <row r="53" spans="1:5">
      <c r="A53" s="26" t="s">
        <v>756</v>
      </c>
      <c r="B53" s="26" t="s">
        <v>753</v>
      </c>
      <c r="C53" s="26" t="s">
        <v>757</v>
      </c>
      <c r="D53" s="29">
        <v>10.295</v>
      </c>
    </row>
    <row r="54" spans="1:5">
      <c r="A54" s="26" t="s">
        <v>638</v>
      </c>
      <c r="B54" s="26" t="s">
        <v>637</v>
      </c>
      <c r="C54" s="26" t="s">
        <v>632</v>
      </c>
      <c r="D54" s="29">
        <v>15</v>
      </c>
    </row>
    <row r="55" spans="1:5">
      <c r="A55" s="26" t="s">
        <v>640</v>
      </c>
      <c r="B55" s="26" t="s">
        <v>639</v>
      </c>
      <c r="C55" s="26" t="s">
        <v>632</v>
      </c>
      <c r="D55" s="29">
        <v>7.16</v>
      </c>
    </row>
    <row r="56" spans="1:5">
      <c r="A56" s="6" t="s">
        <v>642</v>
      </c>
      <c r="B56" s="6" t="s">
        <v>641</v>
      </c>
      <c r="C56" s="6" t="s">
        <v>632</v>
      </c>
      <c r="D56" s="49">
        <v>8.4700000000000006</v>
      </c>
    </row>
    <row r="57" spans="1:5">
      <c r="A57" s="26" t="s">
        <v>762</v>
      </c>
      <c r="B57" s="26" t="s">
        <v>761</v>
      </c>
      <c r="C57" s="26" t="s">
        <v>760</v>
      </c>
      <c r="D57" s="29">
        <v>7.37</v>
      </c>
    </row>
    <row r="58" spans="1:5" ht="18" thickBot="1">
      <c r="A58" s="113" t="s">
        <v>759</v>
      </c>
      <c r="B58" s="113" t="s">
        <v>753</v>
      </c>
      <c r="C58" s="113" t="s">
        <v>758</v>
      </c>
      <c r="D58" s="114">
        <v>15.994999999999999</v>
      </c>
    </row>
    <row r="59" spans="1:5" ht="18.600000000000001" thickTop="1" thickBot="1">
      <c r="A59" s="203" t="s">
        <v>215</v>
      </c>
      <c r="B59" s="204"/>
      <c r="C59" s="210">
        <f>SUM(D3:D58)</f>
        <v>1361.0250000000001</v>
      </c>
      <c r="D59" s="211"/>
    </row>
    <row r="60" spans="1:5" ht="18" thickBot="1"/>
    <row r="61" spans="1:5" ht="18" thickBot="1">
      <c r="B61" s="52" t="s">
        <v>767</v>
      </c>
      <c r="C61" s="230">
        <f>SUM(D3:D58)</f>
        <v>1361.0250000000001</v>
      </c>
      <c r="D61" s="231"/>
    </row>
    <row r="62" spans="1:5">
      <c r="B62" s="115" t="s">
        <v>768</v>
      </c>
      <c r="C62" s="219">
        <v>25</v>
      </c>
      <c r="D62" s="220"/>
      <c r="E62" s="217" t="s">
        <v>776</v>
      </c>
    </row>
    <row r="63" spans="1:5">
      <c r="B63" s="116" t="s">
        <v>769</v>
      </c>
      <c r="C63" s="228">
        <v>48.19</v>
      </c>
      <c r="D63" s="229"/>
      <c r="E63" s="218"/>
    </row>
    <row r="64" spans="1:5">
      <c r="B64" s="116" t="s">
        <v>770</v>
      </c>
      <c r="C64" s="228">
        <v>61.37</v>
      </c>
      <c r="D64" s="229"/>
      <c r="E64" s="218"/>
    </row>
    <row r="65" spans="2:7">
      <c r="B65" s="116" t="s">
        <v>771</v>
      </c>
      <c r="C65" s="228">
        <v>39.979999999999997</v>
      </c>
      <c r="D65" s="229"/>
      <c r="E65" s="218"/>
    </row>
    <row r="66" spans="2:7">
      <c r="B66" s="116" t="s">
        <v>772</v>
      </c>
      <c r="C66" s="228">
        <v>31.14</v>
      </c>
      <c r="D66" s="229"/>
      <c r="E66" s="218"/>
    </row>
    <row r="67" spans="2:7">
      <c r="B67" s="116" t="s">
        <v>773</v>
      </c>
      <c r="C67" s="228">
        <v>87.4</v>
      </c>
      <c r="D67" s="229"/>
      <c r="E67" s="218"/>
    </row>
    <row r="68" spans="2:7" ht="18" thickBot="1">
      <c r="B68" s="117" t="s">
        <v>774</v>
      </c>
      <c r="C68" s="232">
        <v>58.2</v>
      </c>
      <c r="D68" s="233"/>
      <c r="E68" s="218"/>
    </row>
    <row r="69" spans="2:7" ht="18" thickBot="1">
      <c r="B69" s="118" t="s">
        <v>779</v>
      </c>
      <c r="C69" s="225">
        <f>SUM(C61:D68)</f>
        <v>1712.3050000000003</v>
      </c>
      <c r="D69" s="211"/>
    </row>
    <row r="70" spans="2:7" ht="18" thickBot="1"/>
    <row r="71" spans="2:7" ht="17.399999999999999" customHeight="1">
      <c r="B71" s="167" t="s">
        <v>780</v>
      </c>
      <c r="C71" s="57"/>
      <c r="D71" s="58" t="s">
        <v>81</v>
      </c>
      <c r="E71" s="68">
        <v>0</v>
      </c>
    </row>
    <row r="72" spans="2:7">
      <c r="B72" s="168"/>
      <c r="C72" s="56"/>
      <c r="D72" s="55" t="s">
        <v>216</v>
      </c>
      <c r="E72" s="60">
        <f>SUM(D3:D5,D7:D9,D11)</f>
        <v>67.930000000000007</v>
      </c>
    </row>
    <row r="73" spans="2:7">
      <c r="B73" s="168"/>
      <c r="C73" s="62"/>
      <c r="D73" s="32" t="s">
        <v>195</v>
      </c>
      <c r="E73" s="61">
        <f>SUM(D12:D14,D19:D41,D43:D50,D52:D55,D58,C62:D68,D57)</f>
        <v>1374.425</v>
      </c>
      <c r="F73" s="53"/>
      <c r="G73" s="53"/>
    </row>
    <row r="74" spans="2:7">
      <c r="B74" s="168"/>
      <c r="C74" s="148"/>
      <c r="D74" s="32" t="s">
        <v>777</v>
      </c>
      <c r="E74" s="61">
        <v>141</v>
      </c>
      <c r="F74" s="53"/>
      <c r="G74" s="53"/>
    </row>
    <row r="75" spans="2:7">
      <c r="B75" s="169"/>
      <c r="C75" s="63"/>
      <c r="D75" s="32" t="s">
        <v>84</v>
      </c>
      <c r="E75" s="60">
        <f>SUM(D10,D15:D18,D42,D51,D56)</f>
        <v>128.95000000000002</v>
      </c>
    </row>
    <row r="76" spans="2:7" ht="18" thickBot="1">
      <c r="B76" s="170" t="s">
        <v>778</v>
      </c>
      <c r="C76" s="171"/>
      <c r="D76" s="172"/>
      <c r="E76" s="64">
        <f>SUM(E71:E75)</f>
        <v>1712.3050000000001</v>
      </c>
    </row>
  </sheetData>
  <mergeCells count="15">
    <mergeCell ref="B71:B75"/>
    <mergeCell ref="B76:D76"/>
    <mergeCell ref="C64:D64"/>
    <mergeCell ref="C65:D65"/>
    <mergeCell ref="C66:D66"/>
    <mergeCell ref="C67:D67"/>
    <mergeCell ref="C68:D68"/>
    <mergeCell ref="C69:D69"/>
    <mergeCell ref="E62:E68"/>
    <mergeCell ref="A1:D1"/>
    <mergeCell ref="A59:B59"/>
    <mergeCell ref="C59:D59"/>
    <mergeCell ref="C62:D62"/>
    <mergeCell ref="C63:D63"/>
    <mergeCell ref="C61:D6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C21" sqref="C21"/>
    </sheetView>
  </sheetViews>
  <sheetFormatPr defaultRowHeight="17.399999999999999"/>
  <cols>
    <col min="1" max="1" width="10.8984375" bestFit="1" customWidth="1"/>
    <col min="2" max="2" width="12.5" customWidth="1"/>
    <col min="3" max="3" width="36.69921875" customWidth="1"/>
    <col min="4" max="4" width="27" customWidth="1"/>
    <col min="5" max="5" width="13" customWidth="1"/>
    <col min="7" max="7" width="9.296875" bestFit="1" customWidth="1"/>
  </cols>
  <sheetData>
    <row r="1" spans="1:6" ht="36" customHeight="1">
      <c r="A1" s="240" t="s">
        <v>163</v>
      </c>
      <c r="B1" s="240"/>
      <c r="C1" s="240"/>
      <c r="D1" s="240"/>
      <c r="E1" s="240"/>
    </row>
    <row r="2" spans="1:6">
      <c r="A2" s="65" t="s">
        <v>196</v>
      </c>
      <c r="B2" s="65" t="s">
        <v>288</v>
      </c>
      <c r="C2" s="65" t="s">
        <v>197</v>
      </c>
      <c r="D2" s="65" t="s">
        <v>198</v>
      </c>
      <c r="E2" s="65" t="s">
        <v>199</v>
      </c>
    </row>
    <row r="3" spans="1:6">
      <c r="A3" s="238">
        <v>42980</v>
      </c>
      <c r="B3" s="237" t="s">
        <v>200</v>
      </c>
      <c r="C3" s="105" t="s">
        <v>404</v>
      </c>
      <c r="D3" s="105" t="s">
        <v>201</v>
      </c>
      <c r="E3" s="106">
        <v>29.94</v>
      </c>
      <c r="F3" s="67"/>
    </row>
    <row r="4" spans="1:6">
      <c r="A4" s="238"/>
      <c r="B4" s="237"/>
      <c r="C4" s="105" t="s">
        <v>407</v>
      </c>
      <c r="D4" s="105" t="s">
        <v>202</v>
      </c>
      <c r="E4" s="106">
        <v>33.32</v>
      </c>
    </row>
    <row r="5" spans="1:6">
      <c r="A5" s="238"/>
      <c r="B5" s="237"/>
      <c r="C5" s="105" t="s">
        <v>203</v>
      </c>
      <c r="D5" s="105" t="s">
        <v>204</v>
      </c>
      <c r="E5" s="106">
        <v>18.18</v>
      </c>
    </row>
    <row r="6" spans="1:6">
      <c r="A6" s="238"/>
      <c r="B6" s="237"/>
      <c r="C6" s="105" t="s">
        <v>205</v>
      </c>
      <c r="D6" s="105" t="s">
        <v>206</v>
      </c>
      <c r="E6" s="107">
        <v>12</v>
      </c>
    </row>
    <row r="7" spans="1:6">
      <c r="A7" s="238"/>
      <c r="B7" s="237"/>
      <c r="C7" s="105" t="s">
        <v>207</v>
      </c>
      <c r="D7" s="105" t="s">
        <v>208</v>
      </c>
      <c r="E7" s="106">
        <v>79.7</v>
      </c>
    </row>
    <row r="8" spans="1:6">
      <c r="A8" s="239" t="s">
        <v>284</v>
      </c>
      <c r="B8" s="237"/>
      <c r="C8" s="105" t="s">
        <v>209</v>
      </c>
      <c r="D8" s="105" t="s">
        <v>210</v>
      </c>
      <c r="E8" s="106">
        <v>39.200000000000003</v>
      </c>
    </row>
    <row r="9" spans="1:6">
      <c r="A9" s="237"/>
      <c r="B9" s="237"/>
      <c r="C9" s="105" t="s">
        <v>211</v>
      </c>
      <c r="D9" s="105" t="s">
        <v>212</v>
      </c>
      <c r="E9" s="106">
        <v>32.659999999999997</v>
      </c>
    </row>
    <row r="10" spans="1:6">
      <c r="A10" s="234" t="s">
        <v>285</v>
      </c>
      <c r="B10" s="234" t="s">
        <v>287</v>
      </c>
      <c r="C10" s="105" t="s">
        <v>286</v>
      </c>
      <c r="D10" s="108" t="s">
        <v>256</v>
      </c>
      <c r="E10" s="109">
        <v>9.74</v>
      </c>
    </row>
    <row r="11" spans="1:6">
      <c r="A11" s="235"/>
      <c r="B11" s="236"/>
      <c r="C11" s="105" t="s">
        <v>286</v>
      </c>
      <c r="D11" s="108" t="s">
        <v>257</v>
      </c>
      <c r="E11" s="109">
        <v>12.16</v>
      </c>
    </row>
    <row r="12" spans="1:6">
      <c r="A12" s="236"/>
      <c r="B12" s="110" t="s">
        <v>290</v>
      </c>
      <c r="C12" s="105" t="s">
        <v>291</v>
      </c>
      <c r="D12" s="105" t="s">
        <v>293</v>
      </c>
      <c r="E12" s="109">
        <v>9.1</v>
      </c>
    </row>
    <row r="13" spans="1:6">
      <c r="A13" s="110" t="s">
        <v>289</v>
      </c>
      <c r="B13" s="110" t="s">
        <v>290</v>
      </c>
      <c r="C13" s="105" t="s">
        <v>291</v>
      </c>
      <c r="D13" s="108" t="s">
        <v>292</v>
      </c>
      <c r="E13" s="109">
        <v>9.59</v>
      </c>
    </row>
    <row r="14" spans="1:6">
      <c r="A14" s="110" t="s">
        <v>343</v>
      </c>
      <c r="B14" s="110" t="s">
        <v>344</v>
      </c>
      <c r="C14" s="105" t="s">
        <v>345</v>
      </c>
      <c r="D14" s="105" t="s">
        <v>346</v>
      </c>
      <c r="E14" s="106">
        <v>66.62</v>
      </c>
    </row>
    <row r="15" spans="1:6">
      <c r="A15" s="234" t="s">
        <v>669</v>
      </c>
      <c r="B15" s="234" t="s">
        <v>403</v>
      </c>
      <c r="C15" s="105" t="s">
        <v>405</v>
      </c>
      <c r="D15" s="105" t="s">
        <v>410</v>
      </c>
      <c r="E15" s="94">
        <v>79.23</v>
      </c>
    </row>
    <row r="16" spans="1:6">
      <c r="A16" s="235"/>
      <c r="B16" s="235"/>
      <c r="C16" s="105" t="s">
        <v>409</v>
      </c>
      <c r="D16" s="105" t="s">
        <v>411</v>
      </c>
      <c r="E16" s="94">
        <v>16.05</v>
      </c>
    </row>
    <row r="17" spans="1:8">
      <c r="A17" s="235"/>
      <c r="B17" s="235"/>
      <c r="C17" s="105" t="s">
        <v>408</v>
      </c>
      <c r="D17" s="105" t="s">
        <v>412</v>
      </c>
      <c r="E17" s="94">
        <v>41.93</v>
      </c>
    </row>
    <row r="18" spans="1:8">
      <c r="A18" s="236"/>
      <c r="B18" s="236"/>
      <c r="C18" s="105" t="s">
        <v>406</v>
      </c>
      <c r="D18" s="105" t="s">
        <v>413</v>
      </c>
      <c r="E18" s="94">
        <v>24.51</v>
      </c>
      <c r="G18" s="153"/>
    </row>
    <row r="19" spans="1:8">
      <c r="A19" s="110" t="s">
        <v>670</v>
      </c>
      <c r="B19" s="110" t="s">
        <v>650</v>
      </c>
      <c r="C19" s="105" t="s">
        <v>651</v>
      </c>
      <c r="D19" s="105" t="s">
        <v>652</v>
      </c>
      <c r="E19" s="106">
        <v>51.32</v>
      </c>
    </row>
    <row r="20" spans="1:8">
      <c r="A20" s="110" t="s">
        <v>671</v>
      </c>
      <c r="B20" s="110" t="s">
        <v>650</v>
      </c>
      <c r="C20" s="105" t="s">
        <v>653</v>
      </c>
      <c r="D20" s="105" t="s">
        <v>654</v>
      </c>
      <c r="E20" s="107">
        <v>2</v>
      </c>
    </row>
    <row r="21" spans="1:8">
      <c r="A21" s="234" t="s">
        <v>672</v>
      </c>
      <c r="B21" s="110" t="s">
        <v>650</v>
      </c>
      <c r="C21" s="105" t="s">
        <v>655</v>
      </c>
      <c r="D21" s="105" t="s">
        <v>656</v>
      </c>
      <c r="E21" s="106">
        <v>24.99</v>
      </c>
    </row>
    <row r="22" spans="1:8">
      <c r="A22" s="235"/>
      <c r="B22" s="110" t="s">
        <v>650</v>
      </c>
      <c r="C22" s="105" t="s">
        <v>658</v>
      </c>
      <c r="D22" s="105" t="s">
        <v>657</v>
      </c>
      <c r="E22" s="106">
        <v>75.7</v>
      </c>
    </row>
    <row r="23" spans="1:8">
      <c r="A23" s="235"/>
      <c r="B23" s="110" t="s">
        <v>650</v>
      </c>
      <c r="C23" s="105" t="s">
        <v>659</v>
      </c>
      <c r="D23" s="105" t="s">
        <v>660</v>
      </c>
      <c r="E23" s="106">
        <v>26.97</v>
      </c>
    </row>
    <row r="24" spans="1:8">
      <c r="A24" s="235"/>
      <c r="B24" s="110" t="s">
        <v>650</v>
      </c>
      <c r="C24" s="105" t="s">
        <v>661</v>
      </c>
      <c r="D24" s="105" t="s">
        <v>807</v>
      </c>
      <c r="E24" s="106">
        <v>16.3</v>
      </c>
    </row>
    <row r="25" spans="1:8">
      <c r="A25" s="236"/>
      <c r="B25" s="110" t="s">
        <v>650</v>
      </c>
      <c r="C25" s="105" t="s">
        <v>662</v>
      </c>
      <c r="D25" s="105" t="s">
        <v>663</v>
      </c>
      <c r="E25" s="106">
        <v>25.04</v>
      </c>
      <c r="H25" s="67"/>
    </row>
    <row r="26" spans="1:8">
      <c r="A26" s="110" t="s">
        <v>673</v>
      </c>
      <c r="B26" s="110" t="s">
        <v>650</v>
      </c>
      <c r="C26" s="105" t="s">
        <v>664</v>
      </c>
      <c r="D26" s="105" t="s">
        <v>665</v>
      </c>
      <c r="E26" s="106">
        <v>21.78</v>
      </c>
    </row>
    <row r="27" spans="1:8">
      <c r="A27" s="234" t="s">
        <v>674</v>
      </c>
      <c r="B27" s="110" t="s">
        <v>666</v>
      </c>
      <c r="C27" s="105" t="s">
        <v>668</v>
      </c>
      <c r="D27" s="105" t="s">
        <v>675</v>
      </c>
      <c r="E27" s="106">
        <v>43.1</v>
      </c>
    </row>
    <row r="28" spans="1:8">
      <c r="A28" s="236"/>
      <c r="B28" s="110" t="s">
        <v>667</v>
      </c>
      <c r="C28" s="105" t="s">
        <v>291</v>
      </c>
      <c r="D28" s="105" t="s">
        <v>676</v>
      </c>
      <c r="E28" s="107">
        <v>24</v>
      </c>
    </row>
    <row r="29" spans="1:8">
      <c r="A29" s="110" t="s">
        <v>679</v>
      </c>
      <c r="B29" s="110" t="s">
        <v>678</v>
      </c>
      <c r="C29" s="105" t="s">
        <v>677</v>
      </c>
      <c r="D29" s="105" t="s">
        <v>808</v>
      </c>
      <c r="E29" s="106">
        <v>26.66</v>
      </c>
    </row>
    <row r="30" spans="1:8">
      <c r="A30" s="234" t="s">
        <v>680</v>
      </c>
      <c r="B30" s="234" t="s">
        <v>681</v>
      </c>
      <c r="C30" s="105" t="s">
        <v>682</v>
      </c>
      <c r="D30" s="105" t="s">
        <v>684</v>
      </c>
      <c r="E30" s="111">
        <v>4.59</v>
      </c>
    </row>
    <row r="31" spans="1:8">
      <c r="A31" s="235"/>
      <c r="B31" s="235"/>
      <c r="C31" s="105" t="s">
        <v>683</v>
      </c>
      <c r="D31" s="105" t="s">
        <v>685</v>
      </c>
      <c r="E31" s="111">
        <v>21.11</v>
      </c>
    </row>
    <row r="32" spans="1:8">
      <c r="A32" s="235"/>
      <c r="B32" s="235"/>
      <c r="C32" s="105" t="s">
        <v>686</v>
      </c>
      <c r="D32" s="105" t="s">
        <v>687</v>
      </c>
      <c r="E32" s="111">
        <v>49.38</v>
      </c>
    </row>
    <row r="33" spans="1:5">
      <c r="A33" s="236"/>
      <c r="B33" s="236"/>
      <c r="C33" s="105" t="s">
        <v>688</v>
      </c>
      <c r="D33" s="105" t="s">
        <v>689</v>
      </c>
      <c r="E33" s="111">
        <v>2.4700000000000002</v>
      </c>
    </row>
    <row r="34" spans="1:5">
      <c r="A34" s="110" t="s">
        <v>694</v>
      </c>
      <c r="B34" s="110" t="s">
        <v>690</v>
      </c>
      <c r="C34" s="105" t="s">
        <v>692</v>
      </c>
      <c r="D34" s="105" t="s">
        <v>691</v>
      </c>
      <c r="E34" s="106">
        <v>3.25</v>
      </c>
    </row>
    <row r="35" spans="1:5">
      <c r="A35" s="110" t="s">
        <v>695</v>
      </c>
      <c r="B35" s="110" t="s">
        <v>690</v>
      </c>
      <c r="C35" s="105" t="s">
        <v>664</v>
      </c>
      <c r="D35" s="105" t="s">
        <v>693</v>
      </c>
      <c r="E35" s="106">
        <v>13.02</v>
      </c>
    </row>
    <row r="36" spans="1:5">
      <c r="A36" s="110" t="s">
        <v>696</v>
      </c>
      <c r="B36" s="110" t="s">
        <v>697</v>
      </c>
      <c r="C36" s="105" t="s">
        <v>641</v>
      </c>
      <c r="D36" s="105" t="s">
        <v>698</v>
      </c>
      <c r="E36" s="106">
        <v>8.4700000000000006</v>
      </c>
    </row>
    <row r="37" spans="1:5">
      <c r="A37" s="241" t="s">
        <v>699</v>
      </c>
      <c r="B37" s="242"/>
      <c r="C37" s="242"/>
      <c r="D37" s="243"/>
      <c r="E37" s="112">
        <f>SUM(E3:E36)</f>
        <v>954.08000000000015</v>
      </c>
    </row>
  </sheetData>
  <mergeCells count="13">
    <mergeCell ref="A21:A25"/>
    <mergeCell ref="A27:A28"/>
    <mergeCell ref="B30:B33"/>
    <mergeCell ref="A30:A33"/>
    <mergeCell ref="A37:D37"/>
    <mergeCell ref="B15:B18"/>
    <mergeCell ref="B3:B9"/>
    <mergeCell ref="A3:A7"/>
    <mergeCell ref="A8:A9"/>
    <mergeCell ref="A1:E1"/>
    <mergeCell ref="B10:B11"/>
    <mergeCell ref="A10:A12"/>
    <mergeCell ref="A15:A1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요약</vt:lpstr>
      <vt:lpstr>교환학생 총비용내역</vt:lpstr>
      <vt:lpstr>8월 지출(미국만)</vt:lpstr>
      <vt:lpstr>9월 지출</vt:lpstr>
      <vt:lpstr>10월 지출</vt:lpstr>
      <vt:lpstr>11월 지출</vt:lpstr>
      <vt:lpstr>12월 지출</vt:lpstr>
      <vt:lpstr>쇼핑기록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CK</dc:creator>
  <cp:lastModifiedBy>ljs</cp:lastModifiedBy>
  <dcterms:created xsi:type="dcterms:W3CDTF">2017-05-01T15:20:53Z</dcterms:created>
  <dcterms:modified xsi:type="dcterms:W3CDTF">2018-03-15T21:45:26Z</dcterms:modified>
</cp:coreProperties>
</file>